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brandiscott/Library/CloudStorage/GoogleDrive-bscott@louhomeless.org/.shortcut-targets-by-id/0B0bJ6xSmlt8GQ2hjR1BITVhYNFE/CoC/CoC 2026 FY26 Application Year/"/>
    </mc:Choice>
  </mc:AlternateContent>
  <xr:revisionPtr revIDLastSave="0" documentId="8_{F2332611-534B-F24C-A4C9-5733D9E2BD12}" xr6:coauthVersionLast="47" xr6:coauthVersionMax="47" xr10:uidLastSave="{00000000-0000-0000-0000-000000000000}"/>
  <bookViews>
    <workbookView xWindow="7000" yWindow="2980" windowWidth="32780" windowHeight="23860" xr2:uid="{7127B88E-4B68-7844-AEBF-8D42FC0B4EB7}"/>
  </bookViews>
  <sheets>
    <sheet name="Instructions" sheetId="2" r:id="rId1"/>
    <sheet name="Budget Detail" sheetId="1" r:id="rId2"/>
    <sheet name="Match Detail" sheetId="3" r:id="rId3"/>
    <sheet name="Budget Summary" sheetId="4" r:id="rId4"/>
  </sheets>
  <externalReferences>
    <externalReference r:id="rId5"/>
  </externalReferences>
  <definedNames>
    <definedName name="Access">#REF!</definedName>
    <definedName name="Accessibility">#REF!</definedName>
    <definedName name="Assistance">'[1]Lists (2)'!$A$80:$A$83</definedName>
    <definedName name="Commitment">#REF!</definedName>
    <definedName name="ComponentType">#REF!</definedName>
    <definedName name="Districts">#REF!</definedName>
    <definedName name="Frequency">#REF!</definedName>
    <definedName name="HousingType">#REF!</definedName>
    <definedName name="Match">#REF!</definedName>
    <definedName name="_xlnm.Print_Area" localSheetId="1">'Budget Detail'!$A$1:$H$196</definedName>
    <definedName name="_xlnm.Print_Area" localSheetId="2">'Match Detail'!$A$1:$B$105</definedName>
    <definedName name="_xlnm.Print_Titles" localSheetId="1">'Budget Detail'!$5:$5</definedName>
    <definedName name="Provider">#REF!</definedName>
    <definedName name="RentalAssistance">#REF!</definedName>
    <definedName name="Source">#REF!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3" i="4" l="1" a="1"/>
  <c r="B3" i="4" s="1"/>
  <c r="B2" i="4" a="1"/>
  <c r="B2" i="4" s="1"/>
  <c r="B1" i="3"/>
  <c r="B13" i="4" s="1"/>
  <c r="H149" i="1" l="1"/>
  <c r="H226" i="1"/>
  <c r="H225" i="1"/>
  <c r="H227" i="1" s="1"/>
  <c r="A223" i="1"/>
  <c r="H222" i="1"/>
  <c r="H221" i="1"/>
  <c r="H220" i="1"/>
  <c r="H219" i="1"/>
  <c r="H218" i="1"/>
  <c r="H223" i="1" s="1"/>
  <c r="A216" i="1"/>
  <c r="H215" i="1"/>
  <c r="H214" i="1"/>
  <c r="H216" i="1" s="1"/>
  <c r="A212" i="1"/>
  <c r="H211" i="1"/>
  <c r="H210" i="1"/>
  <c r="H212" i="1" s="1"/>
  <c r="A208" i="1"/>
  <c r="H207" i="1"/>
  <c r="H206" i="1"/>
  <c r="H208" i="1" s="1"/>
  <c r="H201" i="1"/>
  <c r="H200" i="1"/>
  <c r="B27" i="1"/>
  <c r="H27" i="1" s="1"/>
  <c r="B26" i="1"/>
  <c r="H26" i="1" s="1"/>
  <c r="B20" i="1"/>
  <c r="H20" i="1" s="1"/>
  <c r="A195" i="1"/>
  <c r="H194" i="1"/>
  <c r="H193" i="1"/>
  <c r="H192" i="1"/>
  <c r="H191" i="1"/>
  <c r="H190" i="1"/>
  <c r="H195" i="1" s="1"/>
  <c r="A188" i="1"/>
  <c r="H187" i="1"/>
  <c r="H186" i="1"/>
  <c r="H185" i="1"/>
  <c r="H184" i="1"/>
  <c r="H183" i="1"/>
  <c r="A181" i="1"/>
  <c r="H180" i="1"/>
  <c r="H179" i="1"/>
  <c r="H178" i="1"/>
  <c r="H177" i="1"/>
  <c r="H176" i="1"/>
  <c r="A174" i="1"/>
  <c r="H173" i="1"/>
  <c r="H172" i="1"/>
  <c r="H171" i="1"/>
  <c r="H170" i="1"/>
  <c r="H169" i="1"/>
  <c r="A167" i="1"/>
  <c r="H166" i="1"/>
  <c r="H165" i="1"/>
  <c r="H164" i="1"/>
  <c r="H163" i="1"/>
  <c r="H162" i="1"/>
  <c r="A160" i="1"/>
  <c r="H159" i="1"/>
  <c r="H158" i="1"/>
  <c r="H157" i="1"/>
  <c r="H156" i="1"/>
  <c r="H155" i="1"/>
  <c r="A153" i="1"/>
  <c r="H152" i="1"/>
  <c r="H151" i="1"/>
  <c r="H150" i="1"/>
  <c r="H148" i="1"/>
  <c r="H153" i="1" s="1"/>
  <c r="A143" i="1"/>
  <c r="H142" i="1"/>
  <c r="H141" i="1"/>
  <c r="H140" i="1"/>
  <c r="H139" i="1"/>
  <c r="H138" i="1"/>
  <c r="H143" i="1" s="1"/>
  <c r="A136" i="1"/>
  <c r="H135" i="1"/>
  <c r="H134" i="1"/>
  <c r="H133" i="1"/>
  <c r="H132" i="1"/>
  <c r="H131" i="1"/>
  <c r="A129" i="1"/>
  <c r="H128" i="1"/>
  <c r="H127" i="1"/>
  <c r="H126" i="1"/>
  <c r="H125" i="1"/>
  <c r="H124" i="1"/>
  <c r="H129" i="1" s="1"/>
  <c r="A122" i="1"/>
  <c r="H121" i="1"/>
  <c r="H120" i="1"/>
  <c r="H119" i="1"/>
  <c r="H118" i="1"/>
  <c r="H117" i="1"/>
  <c r="A115" i="1"/>
  <c r="H114" i="1"/>
  <c r="H113" i="1"/>
  <c r="H112" i="1"/>
  <c r="H111" i="1"/>
  <c r="H110" i="1"/>
  <c r="H115" i="1" s="1"/>
  <c r="A108" i="1"/>
  <c r="H107" i="1"/>
  <c r="H106" i="1"/>
  <c r="H105" i="1"/>
  <c r="H104" i="1"/>
  <c r="H103" i="1"/>
  <c r="A101" i="1"/>
  <c r="H100" i="1"/>
  <c r="H99" i="1"/>
  <c r="H98" i="1"/>
  <c r="H97" i="1"/>
  <c r="H96" i="1"/>
  <c r="H101" i="1" s="1"/>
  <c r="A94" i="1"/>
  <c r="H93" i="1"/>
  <c r="H92" i="1"/>
  <c r="H91" i="1"/>
  <c r="H90" i="1"/>
  <c r="H89" i="1"/>
  <c r="A87" i="1"/>
  <c r="H86" i="1"/>
  <c r="H85" i="1"/>
  <c r="H84" i="1"/>
  <c r="H83" i="1"/>
  <c r="H82" i="1"/>
  <c r="H87" i="1" s="1"/>
  <c r="A80" i="1"/>
  <c r="H79" i="1"/>
  <c r="H78" i="1"/>
  <c r="H77" i="1"/>
  <c r="H76" i="1"/>
  <c r="H75" i="1"/>
  <c r="A73" i="1"/>
  <c r="H72" i="1"/>
  <c r="H71" i="1"/>
  <c r="H70" i="1"/>
  <c r="H69" i="1"/>
  <c r="H68" i="1"/>
  <c r="H73" i="1" s="1"/>
  <c r="A66" i="1"/>
  <c r="H65" i="1"/>
  <c r="H64" i="1"/>
  <c r="H63" i="1"/>
  <c r="H62" i="1"/>
  <c r="H61" i="1"/>
  <c r="A59" i="1"/>
  <c r="H58" i="1"/>
  <c r="H57" i="1"/>
  <c r="H56" i="1"/>
  <c r="H55" i="1"/>
  <c r="H54" i="1"/>
  <c r="H59" i="1" s="1"/>
  <c r="A52" i="1"/>
  <c r="H51" i="1"/>
  <c r="H50" i="1"/>
  <c r="H49" i="1"/>
  <c r="H48" i="1"/>
  <c r="H47" i="1"/>
  <c r="A45" i="1"/>
  <c r="H44" i="1"/>
  <c r="H43" i="1"/>
  <c r="H42" i="1"/>
  <c r="H41" i="1"/>
  <c r="H40" i="1"/>
  <c r="H45" i="1" s="1"/>
  <c r="A38" i="1"/>
  <c r="H37" i="1"/>
  <c r="H36" i="1"/>
  <c r="H35" i="1"/>
  <c r="H34" i="1"/>
  <c r="H33" i="1"/>
  <c r="H25" i="1"/>
  <c r="H24" i="1"/>
  <c r="H23" i="1"/>
  <c r="H22" i="1"/>
  <c r="H21" i="1"/>
  <c r="H16" i="1"/>
  <c r="H15" i="1"/>
  <c r="H14" i="1"/>
  <c r="H13" i="1"/>
  <c r="H12" i="1"/>
  <c r="H11" i="1"/>
  <c r="H10" i="1"/>
  <c r="H9" i="1"/>
  <c r="H7" i="1"/>
  <c r="H66" i="1" l="1"/>
  <c r="H94" i="1"/>
  <c r="H122" i="1"/>
  <c r="H52" i="1"/>
  <c r="H80" i="1"/>
  <c r="H136" i="1"/>
  <c r="H108" i="1"/>
  <c r="H228" i="1"/>
  <c r="B10" i="4" s="1"/>
  <c r="H202" i="1"/>
  <c r="B9" i="4" s="1"/>
  <c r="H174" i="1"/>
  <c r="H160" i="1"/>
  <c r="H38" i="1"/>
  <c r="H188" i="1"/>
  <c r="H28" i="1"/>
  <c r="B6" i="4" s="1"/>
  <c r="H17" i="1"/>
  <c r="B5" i="4" s="1"/>
  <c r="H167" i="1"/>
  <c r="H181" i="1"/>
  <c r="H144" i="1" l="1"/>
  <c r="B7" i="4" s="1"/>
  <c r="H196" i="1"/>
  <c r="B8" i="4" s="1"/>
  <c r="B12" i="4" l="1"/>
  <c r="B14"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<sst xmlns="http://schemas.openxmlformats.org/spreadsheetml/2006/main" count="235" uniqueCount="99">
  <si>
    <t>Provider Name</t>
  </si>
  <si>
    <t>Project Name</t>
  </si>
  <si>
    <t>Full Description</t>
  </si>
  <si>
    <t>Unit Cost</t>
  </si>
  <si>
    <t>Unit Description</t>
  </si>
  <si>
    <t>Multiplier (numbers only)</t>
  </si>
  <si>
    <t>Description (describe the multiplier)</t>
  </si>
  <si>
    <t>Total</t>
  </si>
  <si>
    <t>Leasing</t>
  </si>
  <si>
    <t>Leased Structures/Facilities (if project leases whole building(s))</t>
  </si>
  <si>
    <t xml:space="preserve"> /monthly rent for facilities</t>
  </si>
  <si>
    <t xml:space="preserve"> /months</t>
  </si>
  <si>
    <t>Project leases individual units in building:</t>
  </si>
  <si>
    <t>SINGLE ROOM OCCUPANCY UNITS</t>
  </si>
  <si>
    <t xml:space="preserve"> /unit(s)</t>
  </si>
  <si>
    <t>unit(s)</t>
  </si>
  <si>
    <t>EFFICIENCIES</t>
  </si>
  <si>
    <t xml:space="preserve">ONE BEDROOM UNITS </t>
  </si>
  <si>
    <t xml:space="preserve">TWO BEDROOM UNITS </t>
  </si>
  <si>
    <t xml:space="preserve">THREE BEDROOM UNITS </t>
  </si>
  <si>
    <t xml:space="preserve">FOUR BEDROOM UNITS </t>
  </si>
  <si>
    <t>FIVE BEDROOM UNITS</t>
  </si>
  <si>
    <t>SIX BEDROOM UNITS</t>
  </si>
  <si>
    <t>Subtotal Leasing</t>
  </si>
  <si>
    <t>Rental Assistance</t>
  </si>
  <si>
    <t>Subtotal Rental Assistance</t>
  </si>
  <si>
    <t>Supportive Services</t>
  </si>
  <si>
    <t>Annual Assessment of Service Needs</t>
  </si>
  <si>
    <t>EXAMPLE:  Personnel</t>
  </si>
  <si>
    <t>total salaries and FICA</t>
  </si>
  <si>
    <t>Assistance with Moving Costs</t>
  </si>
  <si>
    <t>EXAMPLE:  Moving truck and movers</t>
  </si>
  <si>
    <t>/client move</t>
  </si>
  <si>
    <t>clients</t>
  </si>
  <si>
    <t>Case Management</t>
  </si>
  <si>
    <t>Child Care</t>
  </si>
  <si>
    <t>Education Services</t>
  </si>
  <si>
    <t>Employment Assistance</t>
  </si>
  <si>
    <t>Food</t>
  </si>
  <si>
    <t>Housing/Counseling Services</t>
  </si>
  <si>
    <t>Legal Services</t>
  </si>
  <si>
    <t>Life Skills</t>
  </si>
  <si>
    <t>Mental Health Services</t>
  </si>
  <si>
    <t>Outpatient Health Services</t>
  </si>
  <si>
    <t>Outreach Services</t>
  </si>
  <si>
    <t>Substance Abuse Treatment Services</t>
  </si>
  <si>
    <t>Transportation</t>
  </si>
  <si>
    <t>Utility Deposits</t>
  </si>
  <si>
    <t>Subtotal Support Services</t>
  </si>
  <si>
    <t>Operating Costs</t>
  </si>
  <si>
    <t>Maintenance/Repair</t>
  </si>
  <si>
    <t>Property Taxes &amp; Insurance</t>
  </si>
  <si>
    <t>Replacement Reserve</t>
  </si>
  <si>
    <t>Building Security</t>
  </si>
  <si>
    <t>Electricity, Gas, and Water</t>
  </si>
  <si>
    <t>Furniture</t>
  </si>
  <si>
    <t>Equipment (Lease,Buy)</t>
  </si>
  <si>
    <t>Subtotal Operating Costs</t>
  </si>
  <si>
    <t>Rental Assistance spreadsheet is populated with FY25 FMR. If your grant uses actual rent, please change.</t>
  </si>
  <si>
    <t>VAWA</t>
  </si>
  <si>
    <t>VAWA Costs</t>
  </si>
  <si>
    <t>Estimated budget amount for VAWA Emergency Transfer Facilitation:</t>
  </si>
  <si>
    <t>Estimated budget amount for VAWA Confidentiality Requirements:</t>
  </si>
  <si>
    <t>HMIS</t>
  </si>
  <si>
    <t>Equipment</t>
  </si>
  <si>
    <t>Software</t>
  </si>
  <si>
    <t>Services</t>
  </si>
  <si>
    <t>Personnel</t>
  </si>
  <si>
    <t>Space and Operations</t>
  </si>
  <si>
    <t>Subtotal VAWA Costs</t>
  </si>
  <si>
    <t>Subtotal Space and Operations</t>
  </si>
  <si>
    <t>Sources of Match</t>
  </si>
  <si>
    <t>If yes, briefly describe the source of the program income here:</t>
  </si>
  <si>
    <t>Will this project generate program income describe in 24 CFR 578.97 to use as Match for this project?</t>
  </si>
  <si>
    <t>Total Match</t>
  </si>
  <si>
    <t>Budget Line Item</t>
  </si>
  <si>
    <t>SubTotal</t>
  </si>
  <si>
    <t>Match</t>
  </si>
  <si>
    <t>Does this project propose to allocate funds according to an indirect cost rate?</t>
  </si>
  <si>
    <t>Has this rate been approved by your cognizant agency?</t>
  </si>
  <si>
    <t>Subtotal HMIS Costs</t>
  </si>
  <si>
    <r>
      <t xml:space="preserve">INSTRUCTIONS
</t>
    </r>
    <r>
      <rPr>
        <b/>
        <sz val="11"/>
        <color rgb="FF000000"/>
        <rFont val="Calibri"/>
        <family val="2"/>
        <scheme val="minor"/>
      </rPr>
      <t xml:space="preserve">Do not enter any data into grey or black cells.  </t>
    </r>
    <r>
      <rPr>
        <b/>
        <sz val="11"/>
        <color rgb="FFFF0000"/>
        <rFont val="Calibri (Body)"/>
      </rPr>
      <t xml:space="preserve">Prior to finalizing your budget, please remove the example data provided so the sheet calculates correctly. </t>
    </r>
  </si>
  <si>
    <t>Supplemental Budget Instructions</t>
  </si>
  <si>
    <t>Admin</t>
  </si>
  <si>
    <t>CoC Virtual Binders:</t>
  </si>
  <si>
    <t>https://www.hudexchange.info/homelessness-assistance/coc-esg-virtual-binders/coc-eligible-activities/additional-resources-and-links/</t>
  </si>
  <si>
    <r>
      <t xml:space="preserve">This tool is intended to mimic the budget format that projects will have to complete in eSnaps. Since the eSnaps application has not been released, we cannot guarantee that it is a completely accurate approximation.
The spreadsheet contains three tabs:
-	Budget Detail
-	Match Detail
-	Budget Summary
Projects are to enter line item budgets for all applicable funding categories. Projects are not required to utilize all categories or all available line items within each category. 
Please reference the CoC Virtual Binders for more information on the eligible costs within each category. 
</t>
    </r>
    <r>
      <rPr>
        <sz val="14"/>
        <color rgb="FFFF0000"/>
        <rFont val="Calibri (Body)"/>
      </rPr>
      <t xml:space="preserve">The total for each funding categories for renewal projects should match the most recent GIW unless the project is reducing their overall grant total. </t>
    </r>
    <r>
      <rPr>
        <sz val="14"/>
        <color theme="1"/>
        <rFont val="Calibri"/>
        <family val="2"/>
        <scheme val="minor"/>
      </rPr>
      <t xml:space="preserve">
As a reminder, a project cannot have the following funding categories in the same grant:
(1) Leasing and acquisition, rehabilitation, or new construction;
(2) Tenant-based rental assistance and acquisition, rehabilitation, or new construction;
(3) Short- or medium-term rental assistance and acquisition, rehabilitation, or new construction;
(4) Rental assistance and leasing; or
(5) Rental assistance and operating.
For new projects, the total admin costs cannot exceed 10% of the sum of your total cost categories. For example, if the total of your Supportive Service and Operating costs equals $90,000, you can ask for $9,000 in admin, for a total grant request of $99,000. 
We currently believe that the grant application will populate on FY26 FMR. Information on FY26 FMR is available below.</t>
    </r>
  </si>
  <si>
    <t>Match Sources (Reminder to attach supporting documentation in eSnaps</t>
  </si>
  <si>
    <t>Does this project plan to use the de minimis rate?</t>
  </si>
  <si>
    <t>*Note if you are using indirect cost rate other than the de minimis rate you are required to submit supporitng documentation.</t>
  </si>
  <si>
    <t>BUDGET CATEGORY TOTALS (i.e. Totals for Leasing, Rental Assistance, Support Services, Operations) MUST BE THE SAME AS THE FY2026 Grants Inventory Worksheet for renewals.</t>
  </si>
  <si>
    <t>2. Type of Commitment:</t>
  </si>
  <si>
    <t>1. Will this commitment be used towards Match ?</t>
  </si>
  <si>
    <t>4. Name the Source of the Commitment (Be as specific as possible and include the office or grant program as applicable):</t>
  </si>
  <si>
    <t>5. Date of Written Commitment:</t>
  </si>
  <si>
    <t>6. Value of Written Commitment:</t>
  </si>
  <si>
    <t>3. Type of Source (Cash or In-Kind)</t>
  </si>
  <si>
    <t>FY26 FMR Permalink:</t>
  </si>
  <si>
    <t>http://www.huduser.gov/portal/datasets/fmr/fmrs/FY2026_code/2026summary.odn?&amp;year=2026&amp;fmrtype=Final&amp;cbsasub=METRO31140M31140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</si>
</sst>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18" x14ac:knownFonts="1">
    <font>
      <sz val="11"/>
      <color theme="1"/>
      <name val="Calibri"/>
      <family val="2"/>
      <scheme val="minor"/>
    </font>
    <font>
      <sz val="11"/>
      <color theme="1"/>
      <name val="Calibri"/>
      <family val="2"/>
      <scheme val="minor"/>
    </font>
    <font>
      <b/>
      <sz val="20"/>
      <color rgb="FF000000"/>
      <name val="Calibri"/>
      <family val="2"/>
      <scheme val="minor"/>
    </font>
    <font>
      <b/>
      <sz val="11"/>
      <color rgb="FF000000"/>
      <name val="Calibri"/>
      <family val="2"/>
      <scheme val="minor"/>
    </font>
    <font>
      <b/>
      <sz val="20"/>
      <color theme="1"/>
      <name val="Calibri"/>
      <family val="2"/>
      <scheme val="minor"/>
    </font>
    <font>
      <b/>
      <sz val="11"/>
      <color theme="1"/>
      <name val="Calibri"/>
      <family val="2"/>
      <scheme val="minor"/>
    </font>
    <font>
      <b/>
      <sz val="18"/>
      <color theme="0"/>
      <name val="Calibri"/>
      <family val="2"/>
      <scheme val="minor"/>
    </font>
    <font>
      <b/>
      <sz val="14"/>
      <name val="Calibri"/>
      <family val="2"/>
      <scheme val="minor"/>
    </font>
    <font>
      <b/>
      <sz val="14"/>
      <color rgb="FFFF0000"/>
      <name val="Calibri"/>
      <family val="2"/>
      <scheme val="minor"/>
    </font>
    <font>
      <sz val="10"/>
      <color theme="1"/>
      <name val="Arial"/>
      <family val="2"/>
    </font>
    <font>
      <b/>
      <sz val="14"/>
      <color theme="1"/>
      <name val="Calibri"/>
      <family val="2"/>
      <scheme val="minor"/>
    </font>
    <font>
      <b/>
      <sz val="14"/>
      <color indexed="8"/>
      <name val="Calibri"/>
      <family val="2"/>
      <scheme val="minor"/>
    </font>
    <font>
      <i/>
      <sz val="11"/>
      <color theme="1"/>
      <name val="Calibri"/>
      <family val="2"/>
      <scheme val="minor"/>
    </font>
    <font>
      <b/>
      <sz val="11"/>
      <color rgb="FFFF0000"/>
      <name val="Calibri (Body)"/>
    </font>
    <font>
      <b/>
      <sz val="18"/>
      <color theme="1"/>
      <name val="Calibri"/>
      <family val="2"/>
      <scheme val="minor"/>
    </font>
    <font>
      <sz val="14"/>
      <color theme="1"/>
      <name val="Calibri"/>
      <family val="2"/>
      <scheme val="minor"/>
    </font>
    <font>
      <u/>
      <sz val="11"/>
      <color theme="10"/>
      <name val="Calibri"/>
      <family val="2"/>
      <scheme val="minor"/>
    </font>
    <font>
      <sz val="14"/>
      <color rgb="FFFF0000"/>
      <name val="Calibri (Body)"/>
    </font>
  </fonts>
  <fills count="7">
    <fill>
      <patternFill patternType="none"/>
    </fill>
    <fill>
      <patternFill patternType="gray125"/>
    </fill>
    <fill>
      <patternFill patternType="solid">
        <fgColor theme="8"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34998626667073579"/>
        <bgColor indexed="64"/>
      </patternFill>
    </fill>
  </fills>
  <borders count="22">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16" fillId="0" borderId="0" applyNumberFormat="0" applyFill="0" applyBorder="0" applyAlignment="0" applyProtection="0"/>
  </cellStyleXfs>
  <cellXfs count="95">
    <xf numFmtId="0" fontId="0" fillId="0" borderId="0" xfId="0"/>
    <xf numFmtId="0" fontId="5" fillId="3" borderId="0" xfId="0" applyFont="1" applyFill="1" applyAlignment="1">
      <alignment horizontal="right" indent="1"/>
    </xf>
    <xf numFmtId="0" fontId="0" fillId="3" borderId="2" xfId="0" applyFill="1" applyBorder="1" applyProtection="1">
      <protection locked="0"/>
    </xf>
    <xf numFmtId="0" fontId="0" fillId="3" borderId="0" xfId="0" applyFill="1"/>
    <xf numFmtId="0" fontId="5" fillId="4" borderId="3" xfId="0" applyFont="1" applyFill="1" applyBorder="1" applyAlignment="1">
      <alignment horizontal="center" vertical="center" wrapText="1"/>
    </xf>
    <xf numFmtId="0" fontId="0" fillId="0" borderId="0" xfId="0" applyAlignment="1">
      <alignment horizontal="center" vertical="center" wrapText="1"/>
    </xf>
    <xf numFmtId="0" fontId="0" fillId="4" borderId="4" xfId="0" applyFill="1" applyBorder="1"/>
    <xf numFmtId="44" fontId="1" fillId="3" borderId="4" xfId="1" applyFont="1" applyFill="1" applyBorder="1" applyProtection="1"/>
    <xf numFmtId="44" fontId="1" fillId="4" borderId="5" xfId="1" applyFont="1" applyFill="1" applyBorder="1" applyProtection="1"/>
    <xf numFmtId="0" fontId="0" fillId="6" borderId="4" xfId="0" applyFill="1" applyBorder="1"/>
    <xf numFmtId="44" fontId="1" fillId="6" borderId="4" xfId="1" applyFont="1" applyFill="1" applyBorder="1" applyProtection="1"/>
    <xf numFmtId="0" fontId="0" fillId="6" borderId="4" xfId="0" applyFill="1" applyBorder="1" applyProtection="1">
      <protection locked="0"/>
    </xf>
    <xf numFmtId="44" fontId="1" fillId="6" borderId="5" xfId="1" applyFont="1" applyFill="1" applyBorder="1" applyProtection="1"/>
    <xf numFmtId="0" fontId="0" fillId="0" borderId="4" xfId="0" applyBorder="1" applyProtection="1">
      <protection locked="0"/>
    </xf>
    <xf numFmtId="0" fontId="7" fillId="6" borderId="6" xfId="0" applyFont="1" applyFill="1" applyBorder="1" applyAlignment="1">
      <alignment horizontal="left"/>
    </xf>
    <xf numFmtId="44" fontId="7" fillId="6" borderId="6" xfId="1" applyFont="1" applyFill="1" applyBorder="1" applyProtection="1"/>
    <xf numFmtId="0" fontId="0" fillId="3" borderId="0" xfId="0" applyFill="1" applyProtection="1">
      <protection locked="0"/>
    </xf>
    <xf numFmtId="44" fontId="1" fillId="3" borderId="0" xfId="1" applyFont="1" applyFill="1" applyBorder="1" applyProtection="1">
      <protection locked="0"/>
    </xf>
    <xf numFmtId="44" fontId="1" fillId="3" borderId="0" xfId="1" applyFont="1" applyFill="1" applyBorder="1"/>
    <xf numFmtId="44" fontId="1" fillId="4" borderId="4" xfId="1" applyFont="1" applyFill="1" applyBorder="1" applyAlignment="1" applyProtection="1"/>
    <xf numFmtId="0" fontId="7" fillId="3" borderId="0" xfId="0" applyFont="1" applyFill="1" applyAlignment="1">
      <alignment horizontal="center"/>
    </xf>
    <xf numFmtId="44" fontId="7" fillId="3" borderId="0" xfId="1" applyFont="1" applyFill="1" applyProtection="1"/>
    <xf numFmtId="44" fontId="0" fillId="0" borderId="0" xfId="0" applyNumberFormat="1"/>
    <xf numFmtId="0" fontId="0" fillId="3" borderId="4" xfId="0" applyFill="1" applyBorder="1" applyProtection="1">
      <protection locked="0"/>
    </xf>
    <xf numFmtId="44" fontId="1" fillId="3" borderId="4" xfId="1" applyFont="1" applyFill="1" applyBorder="1" applyProtection="1">
      <protection locked="0"/>
    </xf>
    <xf numFmtId="44" fontId="1" fillId="4" borderId="3" xfId="1" applyFont="1" applyFill="1" applyBorder="1"/>
    <xf numFmtId="0" fontId="0" fillId="6" borderId="7" xfId="0" applyFill="1" applyBorder="1"/>
    <xf numFmtId="44" fontId="0" fillId="6" borderId="8" xfId="0" applyNumberFormat="1" applyFill="1" applyBorder="1"/>
    <xf numFmtId="44" fontId="1" fillId="0" borderId="4" xfId="1" applyFont="1" applyBorder="1" applyProtection="1">
      <protection locked="0"/>
    </xf>
    <xf numFmtId="0" fontId="7" fillId="6" borderId="6" xfId="0" applyFont="1" applyFill="1" applyBorder="1" applyAlignment="1">
      <alignment horizontal="center"/>
    </xf>
    <xf numFmtId="0" fontId="7" fillId="6" borderId="0" xfId="0" applyFont="1" applyFill="1" applyAlignment="1">
      <alignment horizontal="center" vertical="center"/>
    </xf>
    <xf numFmtId="44" fontId="7" fillId="6" borderId="0" xfId="1" applyFont="1" applyFill="1" applyProtection="1"/>
    <xf numFmtId="0" fontId="7" fillId="0" borderId="0" xfId="0" applyFont="1" applyAlignment="1">
      <alignment horizontal="left"/>
    </xf>
    <xf numFmtId="44" fontId="7" fillId="0" borderId="0" xfId="1" applyFont="1" applyFill="1" applyBorder="1" applyProtection="1"/>
    <xf numFmtId="0" fontId="8" fillId="0" borderId="0" xfId="0" applyFont="1" applyAlignment="1">
      <alignment horizontal="left"/>
    </xf>
    <xf numFmtId="0" fontId="0" fillId="0" borderId="0" xfId="0" applyAlignment="1">
      <alignment horizontal="center"/>
    </xf>
    <xf numFmtId="0" fontId="0" fillId="0" borderId="0" xfId="0" applyAlignment="1">
      <alignment wrapText="1"/>
    </xf>
    <xf numFmtId="3" fontId="0" fillId="0" borderId="3" xfId="0" applyNumberFormat="1" applyBorder="1" applyProtection="1">
      <protection locked="0"/>
    </xf>
    <xf numFmtId="0" fontId="5" fillId="0" borderId="3" xfId="0" applyFont="1" applyBorder="1" applyAlignment="1">
      <alignment horizontal="left" vertical="top" wrapText="1"/>
    </xf>
    <xf numFmtId="14" fontId="0" fillId="0" borderId="3" xfId="0" applyNumberFormat="1" applyBorder="1" applyProtection="1">
      <protection locked="0"/>
    </xf>
    <xf numFmtId="0" fontId="9" fillId="0" borderId="15" xfId="0" applyFont="1" applyBorder="1"/>
    <xf numFmtId="0" fontId="9" fillId="0" borderId="3" xfId="0" applyFont="1" applyBorder="1"/>
    <xf numFmtId="0" fontId="0" fillId="0" borderId="3" xfId="0" applyBorder="1" applyProtection="1">
      <protection locked="0"/>
    </xf>
    <xf numFmtId="0" fontId="0" fillId="0" borderId="16" xfId="0" applyBorder="1"/>
    <xf numFmtId="0" fontId="0" fillId="0" borderId="16" xfId="0" applyBorder="1" applyAlignment="1">
      <alignment wrapText="1"/>
    </xf>
    <xf numFmtId="0" fontId="5" fillId="3" borderId="0" xfId="0" applyFont="1" applyFill="1" applyAlignment="1">
      <alignment wrapText="1"/>
    </xf>
    <xf numFmtId="0" fontId="5" fillId="3" borderId="0" xfId="0" applyFont="1" applyFill="1" applyAlignment="1">
      <alignment horizontal="center" wrapText="1"/>
    </xf>
    <xf numFmtId="0" fontId="5" fillId="3" borderId="18" xfId="0" applyFont="1" applyFill="1" applyBorder="1" applyAlignment="1">
      <alignment horizontal="center" wrapText="1"/>
    </xf>
    <xf numFmtId="0" fontId="5" fillId="3" borderId="17" xfId="0" applyFont="1" applyFill="1" applyBorder="1" applyAlignment="1">
      <alignment horizontal="center" wrapText="1"/>
    </xf>
    <xf numFmtId="0" fontId="5" fillId="3" borderId="19" xfId="0" applyFont="1" applyFill="1" applyBorder="1" applyAlignment="1">
      <alignment horizontal="center" wrapText="1"/>
    </xf>
    <xf numFmtId="0" fontId="5" fillId="3" borderId="16" xfId="0" applyFont="1" applyFill="1" applyBorder="1" applyAlignment="1">
      <alignment horizontal="left" wrapText="1"/>
    </xf>
    <xf numFmtId="0" fontId="0" fillId="0" borderId="0" xfId="0" applyAlignment="1">
      <alignment vertical="top" wrapText="1"/>
    </xf>
    <xf numFmtId="164" fontId="11" fillId="4" borderId="20" xfId="1" applyNumberFormat="1" applyFont="1" applyFill="1" applyBorder="1" applyAlignment="1">
      <alignment horizontal="center" vertical="top" wrapText="1"/>
    </xf>
    <xf numFmtId="0" fontId="10" fillId="0" borderId="21" xfId="0" applyFont="1" applyBorder="1" applyAlignment="1">
      <alignment horizontal="center" vertical="top" wrapText="1"/>
    </xf>
    <xf numFmtId="0" fontId="0" fillId="0" borderId="0" xfId="0" applyAlignment="1">
      <alignment vertical="center"/>
    </xf>
    <xf numFmtId="0" fontId="0" fillId="4" borderId="0" xfId="0" applyFill="1"/>
    <xf numFmtId="0" fontId="0" fillId="4" borderId="0" xfId="0" applyFill="1" applyAlignment="1">
      <alignment horizontal="left"/>
    </xf>
    <xf numFmtId="0" fontId="0" fillId="0" borderId="0" xfId="0" applyAlignment="1">
      <alignment horizontal="center" vertical="center"/>
    </xf>
    <xf numFmtId="44" fontId="0" fillId="4" borderId="0" xfId="0" applyNumberFormat="1" applyFill="1"/>
    <xf numFmtId="44" fontId="5" fillId="4" borderId="0" xfId="0" applyNumberFormat="1" applyFont="1" applyFill="1"/>
    <xf numFmtId="0" fontId="0" fillId="0" borderId="3" xfId="0" applyBorder="1"/>
    <xf numFmtId="0" fontId="5" fillId="3" borderId="3" xfId="0" applyFont="1" applyFill="1" applyBorder="1" applyAlignment="1">
      <alignment horizontal="left" wrapText="1"/>
    </xf>
    <xf numFmtId="0" fontId="14" fillId="0" borderId="0" xfId="0" applyFont="1"/>
    <xf numFmtId="0" fontId="16" fillId="0" borderId="0" xfId="2"/>
    <xf numFmtId="0" fontId="15" fillId="0" borderId="0" xfId="0" applyFont="1"/>
    <xf numFmtId="0" fontId="15" fillId="0" borderId="0" xfId="0" applyFont="1" applyAlignment="1">
      <alignment horizontal="left" vertical="top" wrapText="1"/>
    </xf>
    <xf numFmtId="0" fontId="15" fillId="0" borderId="0" xfId="0" applyFont="1" applyAlignment="1">
      <alignment horizontal="left" vertical="top"/>
    </xf>
    <xf numFmtId="0" fontId="7" fillId="6" borderId="2" xfId="0" applyFont="1" applyFill="1" applyBorder="1" applyAlignment="1">
      <alignment horizontal="left" vertical="center"/>
    </xf>
    <xf numFmtId="0" fontId="5" fillId="4" borderId="9" xfId="0" applyFont="1" applyFill="1" applyBorder="1" applyAlignment="1">
      <alignment horizontal="center"/>
    </xf>
    <xf numFmtId="0" fontId="5" fillId="4" borderId="10" xfId="0" applyFont="1" applyFill="1" applyBorder="1" applyAlignment="1">
      <alignment horizontal="center"/>
    </xf>
    <xf numFmtId="0" fontId="0" fillId="0" borderId="0" xfId="0" applyAlignment="1">
      <alignment horizontal="center"/>
    </xf>
    <xf numFmtId="0" fontId="0" fillId="0" borderId="14" xfId="0" applyBorder="1" applyAlignment="1">
      <alignment horizontal="center" wrapText="1"/>
    </xf>
    <xf numFmtId="0" fontId="5" fillId="4" borderId="0" xfId="0" applyFont="1" applyFill="1" applyAlignment="1">
      <alignment horizontal="center"/>
    </xf>
    <xf numFmtId="0" fontId="7" fillId="6" borderId="6" xfId="0" applyFont="1" applyFill="1" applyBorder="1" applyAlignment="1">
      <alignment horizontal="left"/>
    </xf>
    <xf numFmtId="0" fontId="0" fillId="3" borderId="4"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13" xfId="0" applyFill="1" applyBorder="1" applyAlignment="1" applyProtection="1">
      <alignment horizontal="center"/>
      <protection locked="0"/>
    </xf>
    <xf numFmtId="0" fontId="6" fillId="5" borderId="0" xfId="0" applyFont="1" applyFill="1" applyAlignment="1">
      <alignment horizontal="center" vertical="center"/>
    </xf>
    <xf numFmtId="0" fontId="5" fillId="4" borderId="1" xfId="0" applyFont="1" applyFill="1" applyBorder="1" applyAlignment="1">
      <alignment horizontal="center"/>
    </xf>
    <xf numFmtId="0" fontId="6" fillId="5" borderId="1" xfId="0" applyFont="1" applyFill="1" applyBorder="1" applyAlignment="1">
      <alignment horizontal="center" vertical="center"/>
    </xf>
    <xf numFmtId="0" fontId="2" fillId="2" borderId="0" xfId="0" applyFont="1" applyFill="1" applyAlignment="1">
      <alignment horizontal="center" vertical="top" wrapText="1"/>
    </xf>
    <xf numFmtId="0" fontId="4" fillId="2" borderId="0" xfId="0" applyFont="1" applyFill="1" applyAlignment="1">
      <alignment horizontal="center" vertical="top" wrapText="1"/>
    </xf>
    <xf numFmtId="0" fontId="0" fillId="3" borderId="1" xfId="0" applyFill="1" applyBorder="1" applyProtection="1">
      <protection locked="0"/>
    </xf>
    <xf numFmtId="0" fontId="0" fillId="3" borderId="2" xfId="0" applyFill="1" applyBorder="1" applyProtection="1">
      <protection locked="0"/>
    </xf>
    <xf numFmtId="0" fontId="5" fillId="0" borderId="1" xfId="0" applyFont="1" applyBorder="1" applyAlignment="1">
      <alignment horizontal="center" wrapText="1"/>
    </xf>
    <xf numFmtId="0" fontId="10" fillId="4" borderId="17" xfId="0" applyFont="1" applyFill="1" applyBorder="1" applyAlignment="1">
      <alignment horizontal="center" vertical="top" wrapText="1"/>
    </xf>
    <xf numFmtId="0" fontId="10" fillId="4" borderId="0" xfId="0" applyFont="1" applyFill="1" applyAlignment="1">
      <alignment horizontal="center" vertical="top" wrapText="1"/>
    </xf>
    <xf numFmtId="0" fontId="5" fillId="2" borderId="0" xfId="0" applyFont="1" applyFill="1" applyAlignment="1">
      <alignment horizontal="center" vertical="center" wrapText="1"/>
    </xf>
    <xf numFmtId="0" fontId="0" fillId="0" borderId="3" xfId="0" applyBorder="1" applyAlignment="1">
      <alignment horizontal="left"/>
    </xf>
    <xf numFmtId="0" fontId="12" fillId="0" borderId="0" xfId="0" applyFont="1" applyAlignment="1">
      <alignment horizontal="left" wrapText="1"/>
    </xf>
    <xf numFmtId="0" fontId="5" fillId="3" borderId="0" xfId="0" applyFont="1" applyFill="1" applyBorder="1" applyAlignment="1">
      <alignment horizontal="right" wrapText="1" indent="1"/>
    </xf>
    <xf numFmtId="0" fontId="0" fillId="3" borderId="0" xfId="0" applyFill="1" applyBorder="1" applyAlignment="1" applyProtection="1">
      <alignment horizontal="left"/>
      <protection locked="0"/>
    </xf>
  </cellXfs>
  <cellStyles count="3">
    <cellStyle name="Currency" xfId="1" builtinId="4"/>
    <cellStyle name="Hyperlink" xfId="2" builtinId="8"/>
    <cellStyle name="Normal" xfId="0" builtinId="0"/>
  </cellStyles>
  <dxfs count="1">
    <dxf>
      <numFmt numFmtId="34" formatCode="_(&quot;$&quot;* #,##0.00_);_(&quot;$&quot;* \(#,##0.00\);_(&quot;$&quot;*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xdr:col>
      <xdr:colOff>9525</xdr:colOff>
      <xdr:row>4</xdr:row>
      <xdr:rowOff>9525</xdr:rowOff>
    </xdr:from>
    <xdr:to>
      <xdr:col>1</xdr:col>
      <xdr:colOff>4124325</xdr:colOff>
      <xdr:row>10</xdr:row>
      <xdr:rowOff>171450</xdr:rowOff>
    </xdr:to>
    <xdr:sp macro="" textlink="">
      <xdr:nvSpPr>
        <xdr:cNvPr id="2" name="TextBox 1">
          <a:extLst>
            <a:ext uri="{FF2B5EF4-FFF2-40B4-BE49-F238E27FC236}">
              <a16:creationId xmlns:a16="http://schemas.microsoft.com/office/drawing/2014/main" id="{CB6FEB21-B578-D947-8C53-4D4375F72CC7}"/>
            </a:ext>
          </a:extLst>
        </xdr:cNvPr>
        <xdr:cNvSpPr txBox="1"/>
      </xdr:nvSpPr>
      <xdr:spPr>
        <a:xfrm>
          <a:off x="682625" y="771525"/>
          <a:ext cx="660400" cy="1304925"/>
        </a:xfrm>
        <a:prstGeom prst="rect">
          <a:avLst/>
        </a:prstGeom>
        <a:solidFill>
          <a:schemeClr val="bg1"/>
        </a:solid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ridget.patton/AppData/Local/Microsoft/Windows/Temporary%20Internet%20Files/Content.Outlook/QPSOT0XX/CoC%202014%20THP%20Applic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Variables"/>
      <sheetName val="2A. Sub Detail"/>
      <sheetName val="3A. Project Detail"/>
      <sheetName val="3B.Project Description"/>
      <sheetName val="4A. Services for Part."/>
      <sheetName val="4B. Housing Type &amp; Location"/>
      <sheetName val="4c. HMIS Participation"/>
      <sheetName val="5A. Proj. Part. Households"/>
      <sheetName val="5B. Proj. Part. Subpop"/>
      <sheetName val="5C. Outreach for Participants"/>
      <sheetName val="6A. Std. Perf. Measures"/>
      <sheetName val="6B. Addl. Perf. Measures"/>
      <sheetName val="7A. Funding Request"/>
      <sheetName val="7B. Rent-Leased Units Detail"/>
      <sheetName val="7C. Leased Structure"/>
      <sheetName val="7F. Supportive Services"/>
      <sheetName val="7G. Operating Budget"/>
      <sheetName val="Salary Breakdown"/>
      <sheetName val="7I. Match"/>
      <sheetName val="7I. Leverage"/>
      <sheetName val="Lists (2)"/>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72C448-2292-D640-96DC-EEDDA4FC0609}" name="Table189" displayName="Table189" ref="A4:B14" totalsRowShown="0">
  <autoFilter ref="A4:B14" xr:uid="{00000000-0009-0000-0100-000001000000}"/>
  <tableColumns count="2">
    <tableColumn id="1" xr3:uid="{32E795E6-406F-A045-A3A4-0828845A3FFD}" name="Budget Line Item"/>
    <tableColumn id="2" xr3:uid="{985F5DB3-02E8-DE4C-89D8-9237B0836CFB}" name="Total"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huduser.gov/portal/datasets/fmr/fmrs/FY2026_code/2026summary.odn?&amp;year=2026&amp;fmrtype=Final&amp;cbsasub=METRO31140M31140" TargetMode="External"/><Relationship Id="rId1" Type="http://schemas.openxmlformats.org/officeDocument/2006/relationships/hyperlink" Target="https://www.hudexchange.info/homelessness-assistance/coc-esg-virtual-binders/coc-eligible-activities/additional-resources-and-link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6F4EF-A28B-7646-9BBF-D57B713D2F68}">
  <dimension ref="A1:I47"/>
  <sheetViews>
    <sheetView tabSelected="1" workbookViewId="0">
      <selection activeCell="C47" sqref="C47"/>
    </sheetView>
  </sheetViews>
  <sheetFormatPr baseColWidth="10" defaultRowHeight="15" x14ac:dyDescent="0.2"/>
  <sheetData>
    <row r="1" spans="1:9" ht="24" x14ac:dyDescent="0.3">
      <c r="A1" s="62" t="s">
        <v>82</v>
      </c>
    </row>
    <row r="3" spans="1:9" x14ac:dyDescent="0.2">
      <c r="A3" s="65" t="s">
        <v>86</v>
      </c>
      <c r="B3" s="66"/>
      <c r="C3" s="66"/>
      <c r="D3" s="66"/>
      <c r="E3" s="66"/>
      <c r="F3" s="66"/>
      <c r="G3" s="66"/>
      <c r="H3" s="66"/>
      <c r="I3" s="66"/>
    </row>
    <row r="4" spans="1:9" x14ac:dyDescent="0.2">
      <c r="A4" s="66"/>
      <c r="B4" s="66"/>
      <c r="C4" s="66"/>
      <c r="D4" s="66"/>
      <c r="E4" s="66"/>
      <c r="F4" s="66"/>
      <c r="G4" s="66"/>
      <c r="H4" s="66"/>
      <c r="I4" s="66"/>
    </row>
    <row r="5" spans="1:9" x14ac:dyDescent="0.2">
      <c r="A5" s="66"/>
      <c r="B5" s="66"/>
      <c r="C5" s="66"/>
      <c r="D5" s="66"/>
      <c r="E5" s="66"/>
      <c r="F5" s="66"/>
      <c r="G5" s="66"/>
      <c r="H5" s="66"/>
      <c r="I5" s="66"/>
    </row>
    <row r="6" spans="1:9" x14ac:dyDescent="0.2">
      <c r="A6" s="66"/>
      <c r="B6" s="66"/>
      <c r="C6" s="66"/>
      <c r="D6" s="66"/>
      <c r="E6" s="66"/>
      <c r="F6" s="66"/>
      <c r="G6" s="66"/>
      <c r="H6" s="66"/>
      <c r="I6" s="66"/>
    </row>
    <row r="7" spans="1:9" x14ac:dyDescent="0.2">
      <c r="A7" s="66"/>
      <c r="B7" s="66"/>
      <c r="C7" s="66"/>
      <c r="D7" s="66"/>
      <c r="E7" s="66"/>
      <c r="F7" s="66"/>
      <c r="G7" s="66"/>
      <c r="H7" s="66"/>
      <c r="I7" s="66"/>
    </row>
    <row r="8" spans="1:9" x14ac:dyDescent="0.2">
      <c r="A8" s="66"/>
      <c r="B8" s="66"/>
      <c r="C8" s="66"/>
      <c r="D8" s="66"/>
      <c r="E8" s="66"/>
      <c r="F8" s="66"/>
      <c r="G8" s="66"/>
      <c r="H8" s="66"/>
      <c r="I8" s="66"/>
    </row>
    <row r="9" spans="1:9" x14ac:dyDescent="0.2">
      <c r="A9" s="66"/>
      <c r="B9" s="66"/>
      <c r="C9" s="66"/>
      <c r="D9" s="66"/>
      <c r="E9" s="66"/>
      <c r="F9" s="66"/>
      <c r="G9" s="66"/>
      <c r="H9" s="66"/>
      <c r="I9" s="66"/>
    </row>
    <row r="10" spans="1:9" x14ac:dyDescent="0.2">
      <c r="A10" s="66"/>
      <c r="B10" s="66"/>
      <c r="C10" s="66"/>
      <c r="D10" s="66"/>
      <c r="E10" s="66"/>
      <c r="F10" s="66"/>
      <c r="G10" s="66"/>
      <c r="H10" s="66"/>
      <c r="I10" s="66"/>
    </row>
    <row r="11" spans="1:9" x14ac:dyDescent="0.2">
      <c r="A11" s="66"/>
      <c r="B11" s="66"/>
      <c r="C11" s="66"/>
      <c r="D11" s="66"/>
      <c r="E11" s="66"/>
      <c r="F11" s="66"/>
      <c r="G11" s="66"/>
      <c r="H11" s="66"/>
      <c r="I11" s="66"/>
    </row>
    <row r="12" spans="1:9" x14ac:dyDescent="0.2">
      <c r="A12" s="66"/>
      <c r="B12" s="66"/>
      <c r="C12" s="66"/>
      <c r="D12" s="66"/>
      <c r="E12" s="66"/>
      <c r="F12" s="66"/>
      <c r="G12" s="66"/>
      <c r="H12" s="66"/>
      <c r="I12" s="66"/>
    </row>
    <row r="13" spans="1:9" x14ac:dyDescent="0.2">
      <c r="A13" s="66"/>
      <c r="B13" s="66"/>
      <c r="C13" s="66"/>
      <c r="D13" s="66"/>
      <c r="E13" s="66"/>
      <c r="F13" s="66"/>
      <c r="G13" s="66"/>
      <c r="H13" s="66"/>
      <c r="I13" s="66"/>
    </row>
    <row r="14" spans="1:9" x14ac:dyDescent="0.2">
      <c r="A14" s="66"/>
      <c r="B14" s="66"/>
      <c r="C14" s="66"/>
      <c r="D14" s="66"/>
      <c r="E14" s="66"/>
      <c r="F14" s="66"/>
      <c r="G14" s="66"/>
      <c r="H14" s="66"/>
      <c r="I14" s="66"/>
    </row>
    <row r="15" spans="1:9" x14ac:dyDescent="0.2">
      <c r="A15" s="66"/>
      <c r="B15" s="66"/>
      <c r="C15" s="66"/>
      <c r="D15" s="66"/>
      <c r="E15" s="66"/>
      <c r="F15" s="66"/>
      <c r="G15" s="66"/>
      <c r="H15" s="66"/>
      <c r="I15" s="66"/>
    </row>
    <row r="16" spans="1:9" x14ac:dyDescent="0.2">
      <c r="A16" s="66"/>
      <c r="B16" s="66"/>
      <c r="C16" s="66"/>
      <c r="D16" s="66"/>
      <c r="E16" s="66"/>
      <c r="F16" s="66"/>
      <c r="G16" s="66"/>
      <c r="H16" s="66"/>
      <c r="I16" s="66"/>
    </row>
    <row r="17" spans="1:9" x14ac:dyDescent="0.2">
      <c r="A17" s="66"/>
      <c r="B17" s="66"/>
      <c r="C17" s="66"/>
      <c r="D17" s="66"/>
      <c r="E17" s="66"/>
      <c r="F17" s="66"/>
      <c r="G17" s="66"/>
      <c r="H17" s="66"/>
      <c r="I17" s="66"/>
    </row>
    <row r="18" spans="1:9" x14ac:dyDescent="0.2">
      <c r="A18" s="66"/>
      <c r="B18" s="66"/>
      <c r="C18" s="66"/>
      <c r="D18" s="66"/>
      <c r="E18" s="66"/>
      <c r="F18" s="66"/>
      <c r="G18" s="66"/>
      <c r="H18" s="66"/>
      <c r="I18" s="66"/>
    </row>
    <row r="19" spans="1:9" x14ac:dyDescent="0.2">
      <c r="A19" s="66"/>
      <c r="B19" s="66"/>
      <c r="C19" s="66"/>
      <c r="D19" s="66"/>
      <c r="E19" s="66"/>
      <c r="F19" s="66"/>
      <c r="G19" s="66"/>
      <c r="H19" s="66"/>
      <c r="I19" s="66"/>
    </row>
    <row r="20" spans="1:9" x14ac:dyDescent="0.2">
      <c r="A20" s="66"/>
      <c r="B20" s="66"/>
      <c r="C20" s="66"/>
      <c r="D20" s="66"/>
      <c r="E20" s="66"/>
      <c r="F20" s="66"/>
      <c r="G20" s="66"/>
      <c r="H20" s="66"/>
      <c r="I20" s="66"/>
    </row>
    <row r="21" spans="1:9" x14ac:dyDescent="0.2">
      <c r="A21" s="66"/>
      <c r="B21" s="66"/>
      <c r="C21" s="66"/>
      <c r="D21" s="66"/>
      <c r="E21" s="66"/>
      <c r="F21" s="66"/>
      <c r="G21" s="66"/>
      <c r="H21" s="66"/>
      <c r="I21" s="66"/>
    </row>
    <row r="22" spans="1:9" x14ac:dyDescent="0.2">
      <c r="A22" s="66"/>
      <c r="B22" s="66"/>
      <c r="C22" s="66"/>
      <c r="D22" s="66"/>
      <c r="E22" s="66"/>
      <c r="F22" s="66"/>
      <c r="G22" s="66"/>
      <c r="H22" s="66"/>
      <c r="I22" s="66"/>
    </row>
    <row r="23" spans="1:9" x14ac:dyDescent="0.2">
      <c r="A23" s="66"/>
      <c r="B23" s="66"/>
      <c r="C23" s="66"/>
      <c r="D23" s="66"/>
      <c r="E23" s="66"/>
      <c r="F23" s="66"/>
      <c r="G23" s="66"/>
      <c r="H23" s="66"/>
      <c r="I23" s="66"/>
    </row>
    <row r="24" spans="1:9" x14ac:dyDescent="0.2">
      <c r="A24" s="66"/>
      <c r="B24" s="66"/>
      <c r="C24" s="66"/>
      <c r="D24" s="66"/>
      <c r="E24" s="66"/>
      <c r="F24" s="66"/>
      <c r="G24" s="66"/>
      <c r="H24" s="66"/>
      <c r="I24" s="66"/>
    </row>
    <row r="25" spans="1:9" x14ac:dyDescent="0.2">
      <c r="A25" s="66"/>
      <c r="B25" s="66"/>
      <c r="C25" s="66"/>
      <c r="D25" s="66"/>
      <c r="E25" s="66"/>
      <c r="F25" s="66"/>
      <c r="G25" s="66"/>
      <c r="H25" s="66"/>
      <c r="I25" s="66"/>
    </row>
    <row r="26" spans="1:9" x14ac:dyDescent="0.2">
      <c r="A26" s="66"/>
      <c r="B26" s="66"/>
      <c r="C26" s="66"/>
      <c r="D26" s="66"/>
      <c r="E26" s="66"/>
      <c r="F26" s="66"/>
      <c r="G26" s="66"/>
      <c r="H26" s="66"/>
      <c r="I26" s="66"/>
    </row>
    <row r="27" spans="1:9" x14ac:dyDescent="0.2">
      <c r="A27" s="66"/>
      <c r="B27" s="66"/>
      <c r="C27" s="66"/>
      <c r="D27" s="66"/>
      <c r="E27" s="66"/>
      <c r="F27" s="66"/>
      <c r="G27" s="66"/>
      <c r="H27" s="66"/>
      <c r="I27" s="66"/>
    </row>
    <row r="28" spans="1:9" x14ac:dyDescent="0.2">
      <c r="A28" s="66"/>
      <c r="B28" s="66"/>
      <c r="C28" s="66"/>
      <c r="D28" s="66"/>
      <c r="E28" s="66"/>
      <c r="F28" s="66"/>
      <c r="G28" s="66"/>
      <c r="H28" s="66"/>
      <c r="I28" s="66"/>
    </row>
    <row r="29" spans="1:9" x14ac:dyDescent="0.2">
      <c r="A29" s="66"/>
      <c r="B29" s="66"/>
      <c r="C29" s="66"/>
      <c r="D29" s="66"/>
      <c r="E29" s="66"/>
      <c r="F29" s="66"/>
      <c r="G29" s="66"/>
      <c r="H29" s="66"/>
      <c r="I29" s="66"/>
    </row>
    <row r="30" spans="1:9" x14ac:dyDescent="0.2">
      <c r="A30" s="66"/>
      <c r="B30" s="66"/>
      <c r="C30" s="66"/>
      <c r="D30" s="66"/>
      <c r="E30" s="66"/>
      <c r="F30" s="66"/>
      <c r="G30" s="66"/>
      <c r="H30" s="66"/>
      <c r="I30" s="66"/>
    </row>
    <row r="31" spans="1:9" x14ac:dyDescent="0.2">
      <c r="A31" s="66"/>
      <c r="B31" s="66"/>
      <c r="C31" s="66"/>
      <c r="D31" s="66"/>
      <c r="E31" s="66"/>
      <c r="F31" s="66"/>
      <c r="G31" s="66"/>
      <c r="H31" s="66"/>
      <c r="I31" s="66"/>
    </row>
    <row r="32" spans="1:9" x14ac:dyDescent="0.2">
      <c r="A32" s="66"/>
      <c r="B32" s="66"/>
      <c r="C32" s="66"/>
      <c r="D32" s="66"/>
      <c r="E32" s="66"/>
      <c r="F32" s="66"/>
      <c r="G32" s="66"/>
      <c r="H32" s="66"/>
      <c r="I32" s="66"/>
    </row>
    <row r="33" spans="1:9" x14ac:dyDescent="0.2">
      <c r="A33" s="66"/>
      <c r="B33" s="66"/>
      <c r="C33" s="66"/>
      <c r="D33" s="66"/>
      <c r="E33" s="66"/>
      <c r="F33" s="66"/>
      <c r="G33" s="66"/>
      <c r="H33" s="66"/>
      <c r="I33" s="66"/>
    </row>
    <row r="34" spans="1:9" x14ac:dyDescent="0.2">
      <c r="A34" s="66"/>
      <c r="B34" s="66"/>
      <c r="C34" s="66"/>
      <c r="D34" s="66"/>
      <c r="E34" s="66"/>
      <c r="F34" s="66"/>
      <c r="G34" s="66"/>
      <c r="H34" s="66"/>
      <c r="I34" s="66"/>
    </row>
    <row r="35" spans="1:9" x14ac:dyDescent="0.2">
      <c r="A35" s="66"/>
      <c r="B35" s="66"/>
      <c r="C35" s="66"/>
      <c r="D35" s="66"/>
      <c r="E35" s="66"/>
      <c r="F35" s="66"/>
      <c r="G35" s="66"/>
      <c r="H35" s="66"/>
      <c r="I35" s="66"/>
    </row>
    <row r="36" spans="1:9" x14ac:dyDescent="0.2">
      <c r="A36" s="66"/>
      <c r="B36" s="66"/>
      <c r="C36" s="66"/>
      <c r="D36" s="66"/>
      <c r="E36" s="66"/>
      <c r="F36" s="66"/>
      <c r="G36" s="66"/>
      <c r="H36" s="66"/>
      <c r="I36" s="66"/>
    </row>
    <row r="37" spans="1:9" x14ac:dyDescent="0.2">
      <c r="A37" s="66"/>
      <c r="B37" s="66"/>
      <c r="C37" s="66"/>
      <c r="D37" s="66"/>
      <c r="E37" s="66"/>
      <c r="F37" s="66"/>
      <c r="G37" s="66"/>
      <c r="H37" s="66"/>
      <c r="I37" s="66"/>
    </row>
    <row r="38" spans="1:9" x14ac:dyDescent="0.2">
      <c r="A38" s="66"/>
      <c r="B38" s="66"/>
      <c r="C38" s="66"/>
      <c r="D38" s="66"/>
      <c r="E38" s="66"/>
      <c r="F38" s="66"/>
      <c r="G38" s="66"/>
      <c r="H38" s="66"/>
      <c r="I38" s="66"/>
    </row>
    <row r="39" spans="1:9" x14ac:dyDescent="0.2">
      <c r="A39" s="66"/>
      <c r="B39" s="66"/>
      <c r="C39" s="66"/>
      <c r="D39" s="66"/>
      <c r="E39" s="66"/>
      <c r="F39" s="66"/>
      <c r="G39" s="66"/>
      <c r="H39" s="66"/>
      <c r="I39" s="66"/>
    </row>
    <row r="40" spans="1:9" x14ac:dyDescent="0.2">
      <c r="A40" s="66"/>
      <c r="B40" s="66"/>
      <c r="C40" s="66"/>
      <c r="D40" s="66"/>
      <c r="E40" s="66"/>
      <c r="F40" s="66"/>
      <c r="G40" s="66"/>
      <c r="H40" s="66"/>
      <c r="I40" s="66"/>
    </row>
    <row r="41" spans="1:9" x14ac:dyDescent="0.2">
      <c r="A41" s="66"/>
      <c r="B41" s="66"/>
      <c r="C41" s="66"/>
      <c r="D41" s="66"/>
      <c r="E41" s="66"/>
      <c r="F41" s="66"/>
      <c r="G41" s="66"/>
      <c r="H41" s="66"/>
      <c r="I41" s="66"/>
    </row>
    <row r="42" spans="1:9" x14ac:dyDescent="0.2">
      <c r="A42" s="66"/>
      <c r="B42" s="66"/>
      <c r="C42" s="66"/>
      <c r="D42" s="66"/>
      <c r="E42" s="66"/>
      <c r="F42" s="66"/>
      <c r="G42" s="66"/>
      <c r="H42" s="66"/>
      <c r="I42" s="66"/>
    </row>
    <row r="43" spans="1:9" x14ac:dyDescent="0.2">
      <c r="A43" s="66"/>
      <c r="B43" s="66"/>
      <c r="C43" s="66"/>
      <c r="D43" s="66"/>
      <c r="E43" s="66"/>
      <c r="F43" s="66"/>
      <c r="G43" s="66"/>
      <c r="H43" s="66"/>
      <c r="I43" s="66"/>
    </row>
    <row r="44" spans="1:9" x14ac:dyDescent="0.2">
      <c r="A44" s="66"/>
      <c r="B44" s="66"/>
      <c r="C44" s="66"/>
      <c r="D44" s="66"/>
      <c r="E44" s="66"/>
      <c r="F44" s="66"/>
      <c r="G44" s="66"/>
      <c r="H44" s="66"/>
      <c r="I44" s="66"/>
    </row>
    <row r="46" spans="1:9" ht="19" x14ac:dyDescent="0.25">
      <c r="A46" s="64" t="s">
        <v>84</v>
      </c>
      <c r="C46" s="63" t="s">
        <v>85</v>
      </c>
    </row>
    <row r="47" spans="1:9" ht="19" x14ac:dyDescent="0.25">
      <c r="A47" s="64" t="s">
        <v>97</v>
      </c>
      <c r="C47" s="63" t="s">
        <v>98</v>
      </c>
    </row>
  </sheetData>
  <mergeCells count="1">
    <mergeCell ref="A3:I44"/>
  </mergeCells>
  <hyperlinks>
    <hyperlink ref="C46" r:id="rId1" xr:uid="{E70B7094-2230-EF4A-95CD-AAF607B4C5E4}"/>
    <hyperlink ref="C47" r:id="rId2" xr:uid="{DCF5EDA2-8480-1A45-B800-52A822C28F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D894B-873C-9044-AC24-48D7D948DAD0}">
  <sheetPr>
    <pageSetUpPr fitToPage="1"/>
  </sheetPr>
  <dimension ref="A1:J228"/>
  <sheetViews>
    <sheetView zoomScale="120" zoomScaleNormal="120" zoomScaleSheetLayoutView="100" workbookViewId="0">
      <pane ySplit="5" topLeftCell="A6" activePane="bottomLeft" state="frozen"/>
      <selection activeCell="B9" sqref="B9"/>
      <selection pane="bottomLeft" activeCell="B9" sqref="B9"/>
    </sheetView>
  </sheetViews>
  <sheetFormatPr baseColWidth="10" defaultColWidth="8.83203125" defaultRowHeight="15" x14ac:dyDescent="0.2"/>
  <cols>
    <col min="1" max="1" width="65.5" bestFit="1" customWidth="1"/>
    <col min="2" max="2" width="15.6640625" bestFit="1" customWidth="1"/>
    <col min="3" max="3" width="25.6640625" customWidth="1"/>
    <col min="4" max="4" width="14.6640625" customWidth="1"/>
    <col min="5" max="5" width="15.5" customWidth="1"/>
    <col min="6" max="6" width="15" customWidth="1"/>
    <col min="7" max="7" width="15.5" customWidth="1"/>
    <col min="8" max="8" width="19.6640625" bestFit="1" customWidth="1"/>
    <col min="9" max="10" width="12.5" bestFit="1" customWidth="1"/>
    <col min="256" max="256" width="65.5" bestFit="1" customWidth="1"/>
    <col min="257" max="257" width="15.6640625" bestFit="1" customWidth="1"/>
    <col min="258" max="258" width="18.5" customWidth="1"/>
    <col min="259" max="259" width="14.6640625" customWidth="1"/>
    <col min="260" max="260" width="13.6640625" bestFit="1" customWidth="1"/>
    <col min="261" max="261" width="17.6640625" customWidth="1"/>
    <col min="262" max="262" width="20.6640625" bestFit="1" customWidth="1"/>
    <col min="263" max="263" width="19.6640625" bestFit="1" customWidth="1"/>
    <col min="265" max="265" width="56.6640625" customWidth="1"/>
    <col min="512" max="512" width="65.5" bestFit="1" customWidth="1"/>
    <col min="513" max="513" width="15.6640625" bestFit="1" customWidth="1"/>
    <col min="514" max="514" width="18.5" customWidth="1"/>
    <col min="515" max="515" width="14.6640625" customWidth="1"/>
    <col min="516" max="516" width="13.6640625" bestFit="1" customWidth="1"/>
    <col min="517" max="517" width="17.6640625" customWidth="1"/>
    <col min="518" max="518" width="20.6640625" bestFit="1" customWidth="1"/>
    <col min="519" max="519" width="19.6640625" bestFit="1" customWidth="1"/>
    <col min="521" max="521" width="56.6640625" customWidth="1"/>
    <col min="768" max="768" width="65.5" bestFit="1" customWidth="1"/>
    <col min="769" max="769" width="15.6640625" bestFit="1" customWidth="1"/>
    <col min="770" max="770" width="18.5" customWidth="1"/>
    <col min="771" max="771" width="14.6640625" customWidth="1"/>
    <col min="772" max="772" width="13.6640625" bestFit="1" customWidth="1"/>
    <col min="773" max="773" width="17.6640625" customWidth="1"/>
    <col min="774" max="774" width="20.6640625" bestFit="1" customWidth="1"/>
    <col min="775" max="775" width="19.6640625" bestFit="1" customWidth="1"/>
    <col min="777" max="777" width="56.6640625" customWidth="1"/>
    <col min="1024" max="1024" width="65.5" bestFit="1" customWidth="1"/>
    <col min="1025" max="1025" width="15.6640625" bestFit="1" customWidth="1"/>
    <col min="1026" max="1026" width="18.5" customWidth="1"/>
    <col min="1027" max="1027" width="14.6640625" customWidth="1"/>
    <col min="1028" max="1028" width="13.6640625" bestFit="1" customWidth="1"/>
    <col min="1029" max="1029" width="17.6640625" customWidth="1"/>
    <col min="1030" max="1030" width="20.6640625" bestFit="1" customWidth="1"/>
    <col min="1031" max="1031" width="19.6640625" bestFit="1" customWidth="1"/>
    <col min="1033" max="1033" width="56.6640625" customWidth="1"/>
    <col min="1280" max="1280" width="65.5" bestFit="1" customWidth="1"/>
    <col min="1281" max="1281" width="15.6640625" bestFit="1" customWidth="1"/>
    <col min="1282" max="1282" width="18.5" customWidth="1"/>
    <col min="1283" max="1283" width="14.6640625" customWidth="1"/>
    <col min="1284" max="1284" width="13.6640625" bestFit="1" customWidth="1"/>
    <col min="1285" max="1285" width="17.6640625" customWidth="1"/>
    <col min="1286" max="1286" width="20.6640625" bestFit="1" customWidth="1"/>
    <col min="1287" max="1287" width="19.6640625" bestFit="1" customWidth="1"/>
    <col min="1289" max="1289" width="56.6640625" customWidth="1"/>
    <col min="1536" max="1536" width="65.5" bestFit="1" customWidth="1"/>
    <col min="1537" max="1537" width="15.6640625" bestFit="1" customWidth="1"/>
    <col min="1538" max="1538" width="18.5" customWidth="1"/>
    <col min="1539" max="1539" width="14.6640625" customWidth="1"/>
    <col min="1540" max="1540" width="13.6640625" bestFit="1" customWidth="1"/>
    <col min="1541" max="1541" width="17.6640625" customWidth="1"/>
    <col min="1542" max="1542" width="20.6640625" bestFit="1" customWidth="1"/>
    <col min="1543" max="1543" width="19.6640625" bestFit="1" customWidth="1"/>
    <col min="1545" max="1545" width="56.6640625" customWidth="1"/>
    <col min="1792" max="1792" width="65.5" bestFit="1" customWidth="1"/>
    <col min="1793" max="1793" width="15.6640625" bestFit="1" customWidth="1"/>
    <col min="1794" max="1794" width="18.5" customWidth="1"/>
    <col min="1795" max="1795" width="14.6640625" customWidth="1"/>
    <col min="1796" max="1796" width="13.6640625" bestFit="1" customWidth="1"/>
    <col min="1797" max="1797" width="17.6640625" customWidth="1"/>
    <col min="1798" max="1798" width="20.6640625" bestFit="1" customWidth="1"/>
    <col min="1799" max="1799" width="19.6640625" bestFit="1" customWidth="1"/>
    <col min="1801" max="1801" width="56.6640625" customWidth="1"/>
    <col min="2048" max="2048" width="65.5" bestFit="1" customWidth="1"/>
    <col min="2049" max="2049" width="15.6640625" bestFit="1" customWidth="1"/>
    <col min="2050" max="2050" width="18.5" customWidth="1"/>
    <col min="2051" max="2051" width="14.6640625" customWidth="1"/>
    <col min="2052" max="2052" width="13.6640625" bestFit="1" customWidth="1"/>
    <col min="2053" max="2053" width="17.6640625" customWidth="1"/>
    <col min="2054" max="2054" width="20.6640625" bestFit="1" customWidth="1"/>
    <col min="2055" max="2055" width="19.6640625" bestFit="1" customWidth="1"/>
    <col min="2057" max="2057" width="56.6640625" customWidth="1"/>
    <col min="2304" max="2304" width="65.5" bestFit="1" customWidth="1"/>
    <col min="2305" max="2305" width="15.6640625" bestFit="1" customWidth="1"/>
    <col min="2306" max="2306" width="18.5" customWidth="1"/>
    <col min="2307" max="2307" width="14.6640625" customWidth="1"/>
    <col min="2308" max="2308" width="13.6640625" bestFit="1" customWidth="1"/>
    <col min="2309" max="2309" width="17.6640625" customWidth="1"/>
    <col min="2310" max="2310" width="20.6640625" bestFit="1" customWidth="1"/>
    <col min="2311" max="2311" width="19.6640625" bestFit="1" customWidth="1"/>
    <col min="2313" max="2313" width="56.6640625" customWidth="1"/>
    <col min="2560" max="2560" width="65.5" bestFit="1" customWidth="1"/>
    <col min="2561" max="2561" width="15.6640625" bestFit="1" customWidth="1"/>
    <col min="2562" max="2562" width="18.5" customWidth="1"/>
    <col min="2563" max="2563" width="14.6640625" customWidth="1"/>
    <col min="2564" max="2564" width="13.6640625" bestFit="1" customWidth="1"/>
    <col min="2565" max="2565" width="17.6640625" customWidth="1"/>
    <col min="2566" max="2566" width="20.6640625" bestFit="1" customWidth="1"/>
    <col min="2567" max="2567" width="19.6640625" bestFit="1" customWidth="1"/>
    <col min="2569" max="2569" width="56.6640625" customWidth="1"/>
    <col min="2816" max="2816" width="65.5" bestFit="1" customWidth="1"/>
    <col min="2817" max="2817" width="15.6640625" bestFit="1" customWidth="1"/>
    <col min="2818" max="2818" width="18.5" customWidth="1"/>
    <col min="2819" max="2819" width="14.6640625" customWidth="1"/>
    <col min="2820" max="2820" width="13.6640625" bestFit="1" customWidth="1"/>
    <col min="2821" max="2821" width="17.6640625" customWidth="1"/>
    <col min="2822" max="2822" width="20.6640625" bestFit="1" customWidth="1"/>
    <col min="2823" max="2823" width="19.6640625" bestFit="1" customWidth="1"/>
    <col min="2825" max="2825" width="56.6640625" customWidth="1"/>
    <col min="3072" max="3072" width="65.5" bestFit="1" customWidth="1"/>
    <col min="3073" max="3073" width="15.6640625" bestFit="1" customWidth="1"/>
    <col min="3074" max="3074" width="18.5" customWidth="1"/>
    <col min="3075" max="3075" width="14.6640625" customWidth="1"/>
    <col min="3076" max="3076" width="13.6640625" bestFit="1" customWidth="1"/>
    <col min="3077" max="3077" width="17.6640625" customWidth="1"/>
    <col min="3078" max="3078" width="20.6640625" bestFit="1" customWidth="1"/>
    <col min="3079" max="3079" width="19.6640625" bestFit="1" customWidth="1"/>
    <col min="3081" max="3081" width="56.6640625" customWidth="1"/>
    <col min="3328" max="3328" width="65.5" bestFit="1" customWidth="1"/>
    <col min="3329" max="3329" width="15.6640625" bestFit="1" customWidth="1"/>
    <col min="3330" max="3330" width="18.5" customWidth="1"/>
    <col min="3331" max="3331" width="14.6640625" customWidth="1"/>
    <col min="3332" max="3332" width="13.6640625" bestFit="1" customWidth="1"/>
    <col min="3333" max="3333" width="17.6640625" customWidth="1"/>
    <col min="3334" max="3334" width="20.6640625" bestFit="1" customWidth="1"/>
    <col min="3335" max="3335" width="19.6640625" bestFit="1" customWidth="1"/>
    <col min="3337" max="3337" width="56.6640625" customWidth="1"/>
    <col min="3584" max="3584" width="65.5" bestFit="1" customWidth="1"/>
    <col min="3585" max="3585" width="15.6640625" bestFit="1" customWidth="1"/>
    <col min="3586" max="3586" width="18.5" customWidth="1"/>
    <col min="3587" max="3587" width="14.6640625" customWidth="1"/>
    <col min="3588" max="3588" width="13.6640625" bestFit="1" customWidth="1"/>
    <col min="3589" max="3589" width="17.6640625" customWidth="1"/>
    <col min="3590" max="3590" width="20.6640625" bestFit="1" customWidth="1"/>
    <col min="3591" max="3591" width="19.6640625" bestFit="1" customWidth="1"/>
    <col min="3593" max="3593" width="56.6640625" customWidth="1"/>
    <col min="3840" max="3840" width="65.5" bestFit="1" customWidth="1"/>
    <col min="3841" max="3841" width="15.6640625" bestFit="1" customWidth="1"/>
    <col min="3842" max="3842" width="18.5" customWidth="1"/>
    <col min="3843" max="3843" width="14.6640625" customWidth="1"/>
    <col min="3844" max="3844" width="13.6640625" bestFit="1" customWidth="1"/>
    <col min="3845" max="3845" width="17.6640625" customWidth="1"/>
    <col min="3846" max="3846" width="20.6640625" bestFit="1" customWidth="1"/>
    <col min="3847" max="3847" width="19.6640625" bestFit="1" customWidth="1"/>
    <col min="3849" max="3849" width="56.6640625" customWidth="1"/>
    <col min="4096" max="4096" width="65.5" bestFit="1" customWidth="1"/>
    <col min="4097" max="4097" width="15.6640625" bestFit="1" customWidth="1"/>
    <col min="4098" max="4098" width="18.5" customWidth="1"/>
    <col min="4099" max="4099" width="14.6640625" customWidth="1"/>
    <col min="4100" max="4100" width="13.6640625" bestFit="1" customWidth="1"/>
    <col min="4101" max="4101" width="17.6640625" customWidth="1"/>
    <col min="4102" max="4102" width="20.6640625" bestFit="1" customWidth="1"/>
    <col min="4103" max="4103" width="19.6640625" bestFit="1" customWidth="1"/>
    <col min="4105" max="4105" width="56.6640625" customWidth="1"/>
    <col min="4352" max="4352" width="65.5" bestFit="1" customWidth="1"/>
    <col min="4353" max="4353" width="15.6640625" bestFit="1" customWidth="1"/>
    <col min="4354" max="4354" width="18.5" customWidth="1"/>
    <col min="4355" max="4355" width="14.6640625" customWidth="1"/>
    <col min="4356" max="4356" width="13.6640625" bestFit="1" customWidth="1"/>
    <col min="4357" max="4357" width="17.6640625" customWidth="1"/>
    <col min="4358" max="4358" width="20.6640625" bestFit="1" customWidth="1"/>
    <col min="4359" max="4359" width="19.6640625" bestFit="1" customWidth="1"/>
    <col min="4361" max="4361" width="56.6640625" customWidth="1"/>
    <col min="4608" max="4608" width="65.5" bestFit="1" customWidth="1"/>
    <col min="4609" max="4609" width="15.6640625" bestFit="1" customWidth="1"/>
    <col min="4610" max="4610" width="18.5" customWidth="1"/>
    <col min="4611" max="4611" width="14.6640625" customWidth="1"/>
    <col min="4612" max="4612" width="13.6640625" bestFit="1" customWidth="1"/>
    <col min="4613" max="4613" width="17.6640625" customWidth="1"/>
    <col min="4614" max="4614" width="20.6640625" bestFit="1" customWidth="1"/>
    <col min="4615" max="4615" width="19.6640625" bestFit="1" customWidth="1"/>
    <col min="4617" max="4617" width="56.6640625" customWidth="1"/>
    <col min="4864" max="4864" width="65.5" bestFit="1" customWidth="1"/>
    <col min="4865" max="4865" width="15.6640625" bestFit="1" customWidth="1"/>
    <col min="4866" max="4866" width="18.5" customWidth="1"/>
    <col min="4867" max="4867" width="14.6640625" customWidth="1"/>
    <col min="4868" max="4868" width="13.6640625" bestFit="1" customWidth="1"/>
    <col min="4869" max="4869" width="17.6640625" customWidth="1"/>
    <col min="4870" max="4870" width="20.6640625" bestFit="1" customWidth="1"/>
    <col min="4871" max="4871" width="19.6640625" bestFit="1" customWidth="1"/>
    <col min="4873" max="4873" width="56.6640625" customWidth="1"/>
    <col min="5120" max="5120" width="65.5" bestFit="1" customWidth="1"/>
    <col min="5121" max="5121" width="15.6640625" bestFit="1" customWidth="1"/>
    <col min="5122" max="5122" width="18.5" customWidth="1"/>
    <col min="5123" max="5123" width="14.6640625" customWidth="1"/>
    <col min="5124" max="5124" width="13.6640625" bestFit="1" customWidth="1"/>
    <col min="5125" max="5125" width="17.6640625" customWidth="1"/>
    <col min="5126" max="5126" width="20.6640625" bestFit="1" customWidth="1"/>
    <col min="5127" max="5127" width="19.6640625" bestFit="1" customWidth="1"/>
    <col min="5129" max="5129" width="56.6640625" customWidth="1"/>
    <col min="5376" max="5376" width="65.5" bestFit="1" customWidth="1"/>
    <col min="5377" max="5377" width="15.6640625" bestFit="1" customWidth="1"/>
    <col min="5378" max="5378" width="18.5" customWidth="1"/>
    <col min="5379" max="5379" width="14.6640625" customWidth="1"/>
    <col min="5380" max="5380" width="13.6640625" bestFit="1" customWidth="1"/>
    <col min="5381" max="5381" width="17.6640625" customWidth="1"/>
    <col min="5382" max="5382" width="20.6640625" bestFit="1" customWidth="1"/>
    <col min="5383" max="5383" width="19.6640625" bestFit="1" customWidth="1"/>
    <col min="5385" max="5385" width="56.6640625" customWidth="1"/>
    <col min="5632" max="5632" width="65.5" bestFit="1" customWidth="1"/>
    <col min="5633" max="5633" width="15.6640625" bestFit="1" customWidth="1"/>
    <col min="5634" max="5634" width="18.5" customWidth="1"/>
    <col min="5635" max="5635" width="14.6640625" customWidth="1"/>
    <col min="5636" max="5636" width="13.6640625" bestFit="1" customWidth="1"/>
    <col min="5637" max="5637" width="17.6640625" customWidth="1"/>
    <col min="5638" max="5638" width="20.6640625" bestFit="1" customWidth="1"/>
    <col min="5639" max="5639" width="19.6640625" bestFit="1" customWidth="1"/>
    <col min="5641" max="5641" width="56.6640625" customWidth="1"/>
    <col min="5888" max="5888" width="65.5" bestFit="1" customWidth="1"/>
    <col min="5889" max="5889" width="15.6640625" bestFit="1" customWidth="1"/>
    <col min="5890" max="5890" width="18.5" customWidth="1"/>
    <col min="5891" max="5891" width="14.6640625" customWidth="1"/>
    <col min="5892" max="5892" width="13.6640625" bestFit="1" customWidth="1"/>
    <col min="5893" max="5893" width="17.6640625" customWidth="1"/>
    <col min="5894" max="5894" width="20.6640625" bestFit="1" customWidth="1"/>
    <col min="5895" max="5895" width="19.6640625" bestFit="1" customWidth="1"/>
    <col min="5897" max="5897" width="56.6640625" customWidth="1"/>
    <col min="6144" max="6144" width="65.5" bestFit="1" customWidth="1"/>
    <col min="6145" max="6145" width="15.6640625" bestFit="1" customWidth="1"/>
    <col min="6146" max="6146" width="18.5" customWidth="1"/>
    <col min="6147" max="6147" width="14.6640625" customWidth="1"/>
    <col min="6148" max="6148" width="13.6640625" bestFit="1" customWidth="1"/>
    <col min="6149" max="6149" width="17.6640625" customWidth="1"/>
    <col min="6150" max="6150" width="20.6640625" bestFit="1" customWidth="1"/>
    <col min="6151" max="6151" width="19.6640625" bestFit="1" customWidth="1"/>
    <col min="6153" max="6153" width="56.6640625" customWidth="1"/>
    <col min="6400" max="6400" width="65.5" bestFit="1" customWidth="1"/>
    <col min="6401" max="6401" width="15.6640625" bestFit="1" customWidth="1"/>
    <col min="6402" max="6402" width="18.5" customWidth="1"/>
    <col min="6403" max="6403" width="14.6640625" customWidth="1"/>
    <col min="6404" max="6404" width="13.6640625" bestFit="1" customWidth="1"/>
    <col min="6405" max="6405" width="17.6640625" customWidth="1"/>
    <col min="6406" max="6406" width="20.6640625" bestFit="1" customWidth="1"/>
    <col min="6407" max="6407" width="19.6640625" bestFit="1" customWidth="1"/>
    <col min="6409" max="6409" width="56.6640625" customWidth="1"/>
    <col min="6656" max="6656" width="65.5" bestFit="1" customWidth="1"/>
    <col min="6657" max="6657" width="15.6640625" bestFit="1" customWidth="1"/>
    <col min="6658" max="6658" width="18.5" customWidth="1"/>
    <col min="6659" max="6659" width="14.6640625" customWidth="1"/>
    <col min="6660" max="6660" width="13.6640625" bestFit="1" customWidth="1"/>
    <col min="6661" max="6661" width="17.6640625" customWidth="1"/>
    <col min="6662" max="6662" width="20.6640625" bestFit="1" customWidth="1"/>
    <col min="6663" max="6663" width="19.6640625" bestFit="1" customWidth="1"/>
    <col min="6665" max="6665" width="56.6640625" customWidth="1"/>
    <col min="6912" max="6912" width="65.5" bestFit="1" customWidth="1"/>
    <col min="6913" max="6913" width="15.6640625" bestFit="1" customWidth="1"/>
    <col min="6914" max="6914" width="18.5" customWidth="1"/>
    <col min="6915" max="6915" width="14.6640625" customWidth="1"/>
    <col min="6916" max="6916" width="13.6640625" bestFit="1" customWidth="1"/>
    <col min="6917" max="6917" width="17.6640625" customWidth="1"/>
    <col min="6918" max="6918" width="20.6640625" bestFit="1" customWidth="1"/>
    <col min="6919" max="6919" width="19.6640625" bestFit="1" customWidth="1"/>
    <col min="6921" max="6921" width="56.6640625" customWidth="1"/>
    <col min="7168" max="7168" width="65.5" bestFit="1" customWidth="1"/>
    <col min="7169" max="7169" width="15.6640625" bestFit="1" customWidth="1"/>
    <col min="7170" max="7170" width="18.5" customWidth="1"/>
    <col min="7171" max="7171" width="14.6640625" customWidth="1"/>
    <col min="7172" max="7172" width="13.6640625" bestFit="1" customWidth="1"/>
    <col min="7173" max="7173" width="17.6640625" customWidth="1"/>
    <col min="7174" max="7174" width="20.6640625" bestFit="1" customWidth="1"/>
    <col min="7175" max="7175" width="19.6640625" bestFit="1" customWidth="1"/>
    <col min="7177" max="7177" width="56.6640625" customWidth="1"/>
    <col min="7424" max="7424" width="65.5" bestFit="1" customWidth="1"/>
    <col min="7425" max="7425" width="15.6640625" bestFit="1" customWidth="1"/>
    <col min="7426" max="7426" width="18.5" customWidth="1"/>
    <col min="7427" max="7427" width="14.6640625" customWidth="1"/>
    <col min="7428" max="7428" width="13.6640625" bestFit="1" customWidth="1"/>
    <col min="7429" max="7429" width="17.6640625" customWidth="1"/>
    <col min="7430" max="7430" width="20.6640625" bestFit="1" customWidth="1"/>
    <col min="7431" max="7431" width="19.6640625" bestFit="1" customWidth="1"/>
    <col min="7433" max="7433" width="56.6640625" customWidth="1"/>
    <col min="7680" max="7680" width="65.5" bestFit="1" customWidth="1"/>
    <col min="7681" max="7681" width="15.6640625" bestFit="1" customWidth="1"/>
    <col min="7682" max="7682" width="18.5" customWidth="1"/>
    <col min="7683" max="7683" width="14.6640625" customWidth="1"/>
    <col min="7684" max="7684" width="13.6640625" bestFit="1" customWidth="1"/>
    <col min="7685" max="7685" width="17.6640625" customWidth="1"/>
    <col min="7686" max="7686" width="20.6640625" bestFit="1" customWidth="1"/>
    <col min="7687" max="7687" width="19.6640625" bestFit="1" customWidth="1"/>
    <col min="7689" max="7689" width="56.6640625" customWidth="1"/>
    <col min="7936" max="7936" width="65.5" bestFit="1" customWidth="1"/>
    <col min="7937" max="7937" width="15.6640625" bestFit="1" customWidth="1"/>
    <col min="7938" max="7938" width="18.5" customWidth="1"/>
    <col min="7939" max="7939" width="14.6640625" customWidth="1"/>
    <col min="7940" max="7940" width="13.6640625" bestFit="1" customWidth="1"/>
    <col min="7941" max="7941" width="17.6640625" customWidth="1"/>
    <col min="7942" max="7942" width="20.6640625" bestFit="1" customWidth="1"/>
    <col min="7943" max="7943" width="19.6640625" bestFit="1" customWidth="1"/>
    <col min="7945" max="7945" width="56.6640625" customWidth="1"/>
    <col min="8192" max="8192" width="65.5" bestFit="1" customWidth="1"/>
    <col min="8193" max="8193" width="15.6640625" bestFit="1" customWidth="1"/>
    <col min="8194" max="8194" width="18.5" customWidth="1"/>
    <col min="8195" max="8195" width="14.6640625" customWidth="1"/>
    <col min="8196" max="8196" width="13.6640625" bestFit="1" customWidth="1"/>
    <col min="8197" max="8197" width="17.6640625" customWidth="1"/>
    <col min="8198" max="8198" width="20.6640625" bestFit="1" customWidth="1"/>
    <col min="8199" max="8199" width="19.6640625" bestFit="1" customWidth="1"/>
    <col min="8201" max="8201" width="56.6640625" customWidth="1"/>
    <col min="8448" max="8448" width="65.5" bestFit="1" customWidth="1"/>
    <col min="8449" max="8449" width="15.6640625" bestFit="1" customWidth="1"/>
    <col min="8450" max="8450" width="18.5" customWidth="1"/>
    <col min="8451" max="8451" width="14.6640625" customWidth="1"/>
    <col min="8452" max="8452" width="13.6640625" bestFit="1" customWidth="1"/>
    <col min="8453" max="8453" width="17.6640625" customWidth="1"/>
    <col min="8454" max="8454" width="20.6640625" bestFit="1" customWidth="1"/>
    <col min="8455" max="8455" width="19.6640625" bestFit="1" customWidth="1"/>
    <col min="8457" max="8457" width="56.6640625" customWidth="1"/>
    <col min="8704" max="8704" width="65.5" bestFit="1" customWidth="1"/>
    <col min="8705" max="8705" width="15.6640625" bestFit="1" customWidth="1"/>
    <col min="8706" max="8706" width="18.5" customWidth="1"/>
    <col min="8707" max="8707" width="14.6640625" customWidth="1"/>
    <col min="8708" max="8708" width="13.6640625" bestFit="1" customWidth="1"/>
    <col min="8709" max="8709" width="17.6640625" customWidth="1"/>
    <col min="8710" max="8710" width="20.6640625" bestFit="1" customWidth="1"/>
    <col min="8711" max="8711" width="19.6640625" bestFit="1" customWidth="1"/>
    <col min="8713" max="8713" width="56.6640625" customWidth="1"/>
    <col min="8960" max="8960" width="65.5" bestFit="1" customWidth="1"/>
    <col min="8961" max="8961" width="15.6640625" bestFit="1" customWidth="1"/>
    <col min="8962" max="8962" width="18.5" customWidth="1"/>
    <col min="8963" max="8963" width="14.6640625" customWidth="1"/>
    <col min="8964" max="8964" width="13.6640625" bestFit="1" customWidth="1"/>
    <col min="8965" max="8965" width="17.6640625" customWidth="1"/>
    <col min="8966" max="8966" width="20.6640625" bestFit="1" customWidth="1"/>
    <col min="8967" max="8967" width="19.6640625" bestFit="1" customWidth="1"/>
    <col min="8969" max="8969" width="56.6640625" customWidth="1"/>
    <col min="9216" max="9216" width="65.5" bestFit="1" customWidth="1"/>
    <col min="9217" max="9217" width="15.6640625" bestFit="1" customWidth="1"/>
    <col min="9218" max="9218" width="18.5" customWidth="1"/>
    <col min="9219" max="9219" width="14.6640625" customWidth="1"/>
    <col min="9220" max="9220" width="13.6640625" bestFit="1" customWidth="1"/>
    <col min="9221" max="9221" width="17.6640625" customWidth="1"/>
    <col min="9222" max="9222" width="20.6640625" bestFit="1" customWidth="1"/>
    <col min="9223" max="9223" width="19.6640625" bestFit="1" customWidth="1"/>
    <col min="9225" max="9225" width="56.6640625" customWidth="1"/>
    <col min="9472" max="9472" width="65.5" bestFit="1" customWidth="1"/>
    <col min="9473" max="9473" width="15.6640625" bestFit="1" customWidth="1"/>
    <col min="9474" max="9474" width="18.5" customWidth="1"/>
    <col min="9475" max="9475" width="14.6640625" customWidth="1"/>
    <col min="9476" max="9476" width="13.6640625" bestFit="1" customWidth="1"/>
    <col min="9477" max="9477" width="17.6640625" customWidth="1"/>
    <col min="9478" max="9478" width="20.6640625" bestFit="1" customWidth="1"/>
    <col min="9479" max="9479" width="19.6640625" bestFit="1" customWidth="1"/>
    <col min="9481" max="9481" width="56.6640625" customWidth="1"/>
    <col min="9728" max="9728" width="65.5" bestFit="1" customWidth="1"/>
    <col min="9729" max="9729" width="15.6640625" bestFit="1" customWidth="1"/>
    <col min="9730" max="9730" width="18.5" customWidth="1"/>
    <col min="9731" max="9731" width="14.6640625" customWidth="1"/>
    <col min="9732" max="9732" width="13.6640625" bestFit="1" customWidth="1"/>
    <col min="9733" max="9733" width="17.6640625" customWidth="1"/>
    <col min="9734" max="9734" width="20.6640625" bestFit="1" customWidth="1"/>
    <col min="9735" max="9735" width="19.6640625" bestFit="1" customWidth="1"/>
    <col min="9737" max="9737" width="56.6640625" customWidth="1"/>
    <col min="9984" max="9984" width="65.5" bestFit="1" customWidth="1"/>
    <col min="9985" max="9985" width="15.6640625" bestFit="1" customWidth="1"/>
    <col min="9986" max="9986" width="18.5" customWidth="1"/>
    <col min="9987" max="9987" width="14.6640625" customWidth="1"/>
    <col min="9988" max="9988" width="13.6640625" bestFit="1" customWidth="1"/>
    <col min="9989" max="9989" width="17.6640625" customWidth="1"/>
    <col min="9990" max="9990" width="20.6640625" bestFit="1" customWidth="1"/>
    <col min="9991" max="9991" width="19.6640625" bestFit="1" customWidth="1"/>
    <col min="9993" max="9993" width="56.6640625" customWidth="1"/>
    <col min="10240" max="10240" width="65.5" bestFit="1" customWidth="1"/>
    <col min="10241" max="10241" width="15.6640625" bestFit="1" customWidth="1"/>
    <col min="10242" max="10242" width="18.5" customWidth="1"/>
    <col min="10243" max="10243" width="14.6640625" customWidth="1"/>
    <col min="10244" max="10244" width="13.6640625" bestFit="1" customWidth="1"/>
    <col min="10245" max="10245" width="17.6640625" customWidth="1"/>
    <col min="10246" max="10246" width="20.6640625" bestFit="1" customWidth="1"/>
    <col min="10247" max="10247" width="19.6640625" bestFit="1" customWidth="1"/>
    <col min="10249" max="10249" width="56.6640625" customWidth="1"/>
    <col min="10496" max="10496" width="65.5" bestFit="1" customWidth="1"/>
    <col min="10497" max="10497" width="15.6640625" bestFit="1" customWidth="1"/>
    <col min="10498" max="10498" width="18.5" customWidth="1"/>
    <col min="10499" max="10499" width="14.6640625" customWidth="1"/>
    <col min="10500" max="10500" width="13.6640625" bestFit="1" customWidth="1"/>
    <col min="10501" max="10501" width="17.6640625" customWidth="1"/>
    <col min="10502" max="10502" width="20.6640625" bestFit="1" customWidth="1"/>
    <col min="10503" max="10503" width="19.6640625" bestFit="1" customWidth="1"/>
    <col min="10505" max="10505" width="56.6640625" customWidth="1"/>
    <col min="10752" max="10752" width="65.5" bestFit="1" customWidth="1"/>
    <col min="10753" max="10753" width="15.6640625" bestFit="1" customWidth="1"/>
    <col min="10754" max="10754" width="18.5" customWidth="1"/>
    <col min="10755" max="10755" width="14.6640625" customWidth="1"/>
    <col min="10756" max="10756" width="13.6640625" bestFit="1" customWidth="1"/>
    <col min="10757" max="10757" width="17.6640625" customWidth="1"/>
    <col min="10758" max="10758" width="20.6640625" bestFit="1" customWidth="1"/>
    <col min="10759" max="10759" width="19.6640625" bestFit="1" customWidth="1"/>
    <col min="10761" max="10761" width="56.6640625" customWidth="1"/>
    <col min="11008" max="11008" width="65.5" bestFit="1" customWidth="1"/>
    <col min="11009" max="11009" width="15.6640625" bestFit="1" customWidth="1"/>
    <col min="11010" max="11010" width="18.5" customWidth="1"/>
    <col min="11011" max="11011" width="14.6640625" customWidth="1"/>
    <col min="11012" max="11012" width="13.6640625" bestFit="1" customWidth="1"/>
    <col min="11013" max="11013" width="17.6640625" customWidth="1"/>
    <col min="11014" max="11014" width="20.6640625" bestFit="1" customWidth="1"/>
    <col min="11015" max="11015" width="19.6640625" bestFit="1" customWidth="1"/>
    <col min="11017" max="11017" width="56.6640625" customWidth="1"/>
    <col min="11264" max="11264" width="65.5" bestFit="1" customWidth="1"/>
    <col min="11265" max="11265" width="15.6640625" bestFit="1" customWidth="1"/>
    <col min="11266" max="11266" width="18.5" customWidth="1"/>
    <col min="11267" max="11267" width="14.6640625" customWidth="1"/>
    <col min="11268" max="11268" width="13.6640625" bestFit="1" customWidth="1"/>
    <col min="11269" max="11269" width="17.6640625" customWidth="1"/>
    <col min="11270" max="11270" width="20.6640625" bestFit="1" customWidth="1"/>
    <col min="11271" max="11271" width="19.6640625" bestFit="1" customWidth="1"/>
    <col min="11273" max="11273" width="56.6640625" customWidth="1"/>
    <col min="11520" max="11520" width="65.5" bestFit="1" customWidth="1"/>
    <col min="11521" max="11521" width="15.6640625" bestFit="1" customWidth="1"/>
    <col min="11522" max="11522" width="18.5" customWidth="1"/>
    <col min="11523" max="11523" width="14.6640625" customWidth="1"/>
    <col min="11524" max="11524" width="13.6640625" bestFit="1" customWidth="1"/>
    <col min="11525" max="11525" width="17.6640625" customWidth="1"/>
    <col min="11526" max="11526" width="20.6640625" bestFit="1" customWidth="1"/>
    <col min="11527" max="11527" width="19.6640625" bestFit="1" customWidth="1"/>
    <col min="11529" max="11529" width="56.6640625" customWidth="1"/>
    <col min="11776" max="11776" width="65.5" bestFit="1" customWidth="1"/>
    <col min="11777" max="11777" width="15.6640625" bestFit="1" customWidth="1"/>
    <col min="11778" max="11778" width="18.5" customWidth="1"/>
    <col min="11779" max="11779" width="14.6640625" customWidth="1"/>
    <col min="11780" max="11780" width="13.6640625" bestFit="1" customWidth="1"/>
    <col min="11781" max="11781" width="17.6640625" customWidth="1"/>
    <col min="11782" max="11782" width="20.6640625" bestFit="1" customWidth="1"/>
    <col min="11783" max="11783" width="19.6640625" bestFit="1" customWidth="1"/>
    <col min="11785" max="11785" width="56.6640625" customWidth="1"/>
    <col min="12032" max="12032" width="65.5" bestFit="1" customWidth="1"/>
    <col min="12033" max="12033" width="15.6640625" bestFit="1" customWidth="1"/>
    <col min="12034" max="12034" width="18.5" customWidth="1"/>
    <col min="12035" max="12035" width="14.6640625" customWidth="1"/>
    <col min="12036" max="12036" width="13.6640625" bestFit="1" customWidth="1"/>
    <col min="12037" max="12037" width="17.6640625" customWidth="1"/>
    <col min="12038" max="12038" width="20.6640625" bestFit="1" customWidth="1"/>
    <col min="12039" max="12039" width="19.6640625" bestFit="1" customWidth="1"/>
    <col min="12041" max="12041" width="56.6640625" customWidth="1"/>
    <col min="12288" max="12288" width="65.5" bestFit="1" customWidth="1"/>
    <col min="12289" max="12289" width="15.6640625" bestFit="1" customWidth="1"/>
    <col min="12290" max="12290" width="18.5" customWidth="1"/>
    <col min="12291" max="12291" width="14.6640625" customWidth="1"/>
    <col min="12292" max="12292" width="13.6640625" bestFit="1" customWidth="1"/>
    <col min="12293" max="12293" width="17.6640625" customWidth="1"/>
    <col min="12294" max="12294" width="20.6640625" bestFit="1" customWidth="1"/>
    <col min="12295" max="12295" width="19.6640625" bestFit="1" customWidth="1"/>
    <col min="12297" max="12297" width="56.6640625" customWidth="1"/>
    <col min="12544" max="12544" width="65.5" bestFit="1" customWidth="1"/>
    <col min="12545" max="12545" width="15.6640625" bestFit="1" customWidth="1"/>
    <col min="12546" max="12546" width="18.5" customWidth="1"/>
    <col min="12547" max="12547" width="14.6640625" customWidth="1"/>
    <col min="12548" max="12548" width="13.6640625" bestFit="1" customWidth="1"/>
    <col min="12549" max="12549" width="17.6640625" customWidth="1"/>
    <col min="12550" max="12550" width="20.6640625" bestFit="1" customWidth="1"/>
    <col min="12551" max="12551" width="19.6640625" bestFit="1" customWidth="1"/>
    <col min="12553" max="12553" width="56.6640625" customWidth="1"/>
    <col min="12800" max="12800" width="65.5" bestFit="1" customWidth="1"/>
    <col min="12801" max="12801" width="15.6640625" bestFit="1" customWidth="1"/>
    <col min="12802" max="12802" width="18.5" customWidth="1"/>
    <col min="12803" max="12803" width="14.6640625" customWidth="1"/>
    <col min="12804" max="12804" width="13.6640625" bestFit="1" customWidth="1"/>
    <col min="12805" max="12805" width="17.6640625" customWidth="1"/>
    <col min="12806" max="12806" width="20.6640625" bestFit="1" customWidth="1"/>
    <col min="12807" max="12807" width="19.6640625" bestFit="1" customWidth="1"/>
    <col min="12809" max="12809" width="56.6640625" customWidth="1"/>
    <col min="13056" max="13056" width="65.5" bestFit="1" customWidth="1"/>
    <col min="13057" max="13057" width="15.6640625" bestFit="1" customWidth="1"/>
    <col min="13058" max="13058" width="18.5" customWidth="1"/>
    <col min="13059" max="13059" width="14.6640625" customWidth="1"/>
    <col min="13060" max="13060" width="13.6640625" bestFit="1" customWidth="1"/>
    <col min="13061" max="13061" width="17.6640625" customWidth="1"/>
    <col min="13062" max="13062" width="20.6640625" bestFit="1" customWidth="1"/>
    <col min="13063" max="13063" width="19.6640625" bestFit="1" customWidth="1"/>
    <col min="13065" max="13065" width="56.6640625" customWidth="1"/>
    <col min="13312" max="13312" width="65.5" bestFit="1" customWidth="1"/>
    <col min="13313" max="13313" width="15.6640625" bestFit="1" customWidth="1"/>
    <col min="13314" max="13314" width="18.5" customWidth="1"/>
    <col min="13315" max="13315" width="14.6640625" customWidth="1"/>
    <col min="13316" max="13316" width="13.6640625" bestFit="1" customWidth="1"/>
    <col min="13317" max="13317" width="17.6640625" customWidth="1"/>
    <col min="13318" max="13318" width="20.6640625" bestFit="1" customWidth="1"/>
    <col min="13319" max="13319" width="19.6640625" bestFit="1" customWidth="1"/>
    <col min="13321" max="13321" width="56.6640625" customWidth="1"/>
    <col min="13568" max="13568" width="65.5" bestFit="1" customWidth="1"/>
    <col min="13569" max="13569" width="15.6640625" bestFit="1" customWidth="1"/>
    <col min="13570" max="13570" width="18.5" customWidth="1"/>
    <col min="13571" max="13571" width="14.6640625" customWidth="1"/>
    <col min="13572" max="13572" width="13.6640625" bestFit="1" customWidth="1"/>
    <col min="13573" max="13573" width="17.6640625" customWidth="1"/>
    <col min="13574" max="13574" width="20.6640625" bestFit="1" customWidth="1"/>
    <col min="13575" max="13575" width="19.6640625" bestFit="1" customWidth="1"/>
    <col min="13577" max="13577" width="56.6640625" customWidth="1"/>
    <col min="13824" max="13824" width="65.5" bestFit="1" customWidth="1"/>
    <col min="13825" max="13825" width="15.6640625" bestFit="1" customWidth="1"/>
    <col min="13826" max="13826" width="18.5" customWidth="1"/>
    <col min="13827" max="13827" width="14.6640625" customWidth="1"/>
    <col min="13828" max="13828" width="13.6640625" bestFit="1" customWidth="1"/>
    <col min="13829" max="13829" width="17.6640625" customWidth="1"/>
    <col min="13830" max="13830" width="20.6640625" bestFit="1" customWidth="1"/>
    <col min="13831" max="13831" width="19.6640625" bestFit="1" customWidth="1"/>
    <col min="13833" max="13833" width="56.6640625" customWidth="1"/>
    <col min="14080" max="14080" width="65.5" bestFit="1" customWidth="1"/>
    <col min="14081" max="14081" width="15.6640625" bestFit="1" customWidth="1"/>
    <col min="14082" max="14082" width="18.5" customWidth="1"/>
    <col min="14083" max="14083" width="14.6640625" customWidth="1"/>
    <col min="14084" max="14084" width="13.6640625" bestFit="1" customWidth="1"/>
    <col min="14085" max="14085" width="17.6640625" customWidth="1"/>
    <col min="14086" max="14086" width="20.6640625" bestFit="1" customWidth="1"/>
    <col min="14087" max="14087" width="19.6640625" bestFit="1" customWidth="1"/>
    <col min="14089" max="14089" width="56.6640625" customWidth="1"/>
    <col min="14336" max="14336" width="65.5" bestFit="1" customWidth="1"/>
    <col min="14337" max="14337" width="15.6640625" bestFit="1" customWidth="1"/>
    <col min="14338" max="14338" width="18.5" customWidth="1"/>
    <col min="14339" max="14339" width="14.6640625" customWidth="1"/>
    <col min="14340" max="14340" width="13.6640625" bestFit="1" customWidth="1"/>
    <col min="14341" max="14341" width="17.6640625" customWidth="1"/>
    <col min="14342" max="14342" width="20.6640625" bestFit="1" customWidth="1"/>
    <col min="14343" max="14343" width="19.6640625" bestFit="1" customWidth="1"/>
    <col min="14345" max="14345" width="56.6640625" customWidth="1"/>
    <col min="14592" max="14592" width="65.5" bestFit="1" customWidth="1"/>
    <col min="14593" max="14593" width="15.6640625" bestFit="1" customWidth="1"/>
    <col min="14594" max="14594" width="18.5" customWidth="1"/>
    <col min="14595" max="14595" width="14.6640625" customWidth="1"/>
    <col min="14596" max="14596" width="13.6640625" bestFit="1" customWidth="1"/>
    <col min="14597" max="14597" width="17.6640625" customWidth="1"/>
    <col min="14598" max="14598" width="20.6640625" bestFit="1" customWidth="1"/>
    <col min="14599" max="14599" width="19.6640625" bestFit="1" customWidth="1"/>
    <col min="14601" max="14601" width="56.6640625" customWidth="1"/>
    <col min="14848" max="14848" width="65.5" bestFit="1" customWidth="1"/>
    <col min="14849" max="14849" width="15.6640625" bestFit="1" customWidth="1"/>
    <col min="14850" max="14850" width="18.5" customWidth="1"/>
    <col min="14851" max="14851" width="14.6640625" customWidth="1"/>
    <col min="14852" max="14852" width="13.6640625" bestFit="1" customWidth="1"/>
    <col min="14853" max="14853" width="17.6640625" customWidth="1"/>
    <col min="14854" max="14854" width="20.6640625" bestFit="1" customWidth="1"/>
    <col min="14855" max="14855" width="19.6640625" bestFit="1" customWidth="1"/>
    <col min="14857" max="14857" width="56.6640625" customWidth="1"/>
    <col min="15104" max="15104" width="65.5" bestFit="1" customWidth="1"/>
    <col min="15105" max="15105" width="15.6640625" bestFit="1" customWidth="1"/>
    <col min="15106" max="15106" width="18.5" customWidth="1"/>
    <col min="15107" max="15107" width="14.6640625" customWidth="1"/>
    <col min="15108" max="15108" width="13.6640625" bestFit="1" customWidth="1"/>
    <col min="15109" max="15109" width="17.6640625" customWidth="1"/>
    <col min="15110" max="15110" width="20.6640625" bestFit="1" customWidth="1"/>
    <col min="15111" max="15111" width="19.6640625" bestFit="1" customWidth="1"/>
    <col min="15113" max="15113" width="56.6640625" customWidth="1"/>
    <col min="15360" max="15360" width="65.5" bestFit="1" customWidth="1"/>
    <col min="15361" max="15361" width="15.6640625" bestFit="1" customWidth="1"/>
    <col min="15362" max="15362" width="18.5" customWidth="1"/>
    <col min="15363" max="15363" width="14.6640625" customWidth="1"/>
    <col min="15364" max="15364" width="13.6640625" bestFit="1" customWidth="1"/>
    <col min="15365" max="15365" width="17.6640625" customWidth="1"/>
    <col min="15366" max="15366" width="20.6640625" bestFit="1" customWidth="1"/>
    <col min="15367" max="15367" width="19.6640625" bestFit="1" customWidth="1"/>
    <col min="15369" max="15369" width="56.6640625" customWidth="1"/>
    <col min="15616" max="15616" width="65.5" bestFit="1" customWidth="1"/>
    <col min="15617" max="15617" width="15.6640625" bestFit="1" customWidth="1"/>
    <col min="15618" max="15618" width="18.5" customWidth="1"/>
    <col min="15619" max="15619" width="14.6640625" customWidth="1"/>
    <col min="15620" max="15620" width="13.6640625" bestFit="1" customWidth="1"/>
    <col min="15621" max="15621" width="17.6640625" customWidth="1"/>
    <col min="15622" max="15622" width="20.6640625" bestFit="1" customWidth="1"/>
    <col min="15623" max="15623" width="19.6640625" bestFit="1" customWidth="1"/>
    <col min="15625" max="15625" width="56.6640625" customWidth="1"/>
    <col min="15872" max="15872" width="65.5" bestFit="1" customWidth="1"/>
    <col min="15873" max="15873" width="15.6640625" bestFit="1" customWidth="1"/>
    <col min="15874" max="15874" width="18.5" customWidth="1"/>
    <col min="15875" max="15875" width="14.6640625" customWidth="1"/>
    <col min="15876" max="15876" width="13.6640625" bestFit="1" customWidth="1"/>
    <col min="15877" max="15877" width="17.6640625" customWidth="1"/>
    <col min="15878" max="15878" width="20.6640625" bestFit="1" customWidth="1"/>
    <col min="15879" max="15879" width="19.6640625" bestFit="1" customWidth="1"/>
    <col min="15881" max="15881" width="56.6640625" customWidth="1"/>
    <col min="16128" max="16128" width="65.5" bestFit="1" customWidth="1"/>
    <col min="16129" max="16129" width="15.6640625" bestFit="1" customWidth="1"/>
    <col min="16130" max="16130" width="18.5" customWidth="1"/>
    <col min="16131" max="16131" width="14.6640625" customWidth="1"/>
    <col min="16132" max="16132" width="13.6640625" bestFit="1" customWidth="1"/>
    <col min="16133" max="16133" width="17.6640625" customWidth="1"/>
    <col min="16134" max="16134" width="20.6640625" bestFit="1" customWidth="1"/>
    <col min="16135" max="16135" width="19.6640625" bestFit="1" customWidth="1"/>
    <col min="16137" max="16137" width="56.6640625" customWidth="1"/>
  </cols>
  <sheetData>
    <row r="1" spans="1:8" ht="66.75" customHeight="1" x14ac:dyDescent="0.2">
      <c r="A1" s="83" t="s">
        <v>81</v>
      </c>
      <c r="B1" s="84"/>
      <c r="C1" s="84"/>
      <c r="D1" s="84"/>
      <c r="E1" s="84"/>
      <c r="F1" s="84"/>
      <c r="G1" s="84"/>
      <c r="H1" s="84"/>
    </row>
    <row r="2" spans="1:8" ht="33.75" customHeight="1" x14ac:dyDescent="0.2">
      <c r="A2" s="1" t="s">
        <v>0</v>
      </c>
      <c r="B2" s="85"/>
      <c r="C2" s="85"/>
      <c r="D2" s="85"/>
      <c r="E2" s="93"/>
      <c r="F2" s="94"/>
      <c r="G2" s="94"/>
      <c r="H2" s="94"/>
    </row>
    <row r="3" spans="1:8" x14ac:dyDescent="0.2">
      <c r="A3" s="1" t="s">
        <v>1</v>
      </c>
      <c r="B3" s="86"/>
      <c r="C3" s="86"/>
      <c r="D3" s="86"/>
      <c r="E3" s="3"/>
      <c r="F3" s="3"/>
      <c r="G3" s="3"/>
      <c r="H3" s="3"/>
    </row>
    <row r="4" spans="1:8" x14ac:dyDescent="0.2">
      <c r="A4" s="1"/>
      <c r="B4" s="2"/>
      <c r="C4" s="2"/>
      <c r="D4" s="2"/>
      <c r="E4" s="3"/>
      <c r="F4" s="3"/>
      <c r="G4" s="3"/>
      <c r="H4" s="3"/>
    </row>
    <row r="5" spans="1:8" s="5" customFormat="1" ht="48" x14ac:dyDescent="0.2">
      <c r="A5" s="4" t="s">
        <v>2</v>
      </c>
      <c r="B5" s="4" t="s">
        <v>3</v>
      </c>
      <c r="C5" s="4" t="s">
        <v>4</v>
      </c>
      <c r="D5" s="4" t="s">
        <v>5</v>
      </c>
      <c r="E5" s="4" t="s">
        <v>6</v>
      </c>
      <c r="F5" s="4" t="s">
        <v>5</v>
      </c>
      <c r="G5" s="4" t="s">
        <v>6</v>
      </c>
      <c r="H5" s="4" t="s">
        <v>7</v>
      </c>
    </row>
    <row r="6" spans="1:8" s="5" customFormat="1" ht="24" x14ac:dyDescent="0.2">
      <c r="A6" s="82" t="s">
        <v>8</v>
      </c>
      <c r="B6" s="82"/>
      <c r="C6" s="82"/>
      <c r="D6" s="82"/>
      <c r="E6" s="82"/>
      <c r="F6" s="82"/>
      <c r="G6" s="82"/>
      <c r="H6" s="82"/>
    </row>
    <row r="7" spans="1:8" s="5" customFormat="1" x14ac:dyDescent="0.2">
      <c r="A7" s="6" t="s">
        <v>9</v>
      </c>
      <c r="B7" s="7"/>
      <c r="C7" s="6" t="s">
        <v>10</v>
      </c>
      <c r="D7" s="6">
        <v>12</v>
      </c>
      <c r="E7" s="6" t="s">
        <v>11</v>
      </c>
      <c r="F7" s="6"/>
      <c r="G7" s="6"/>
      <c r="H7" s="8">
        <f>B7*D7</f>
        <v>0</v>
      </c>
    </row>
    <row r="8" spans="1:8" s="5" customFormat="1" x14ac:dyDescent="0.2">
      <c r="A8" s="9" t="s">
        <v>12</v>
      </c>
      <c r="B8" s="10"/>
      <c r="C8" s="9"/>
      <c r="D8" s="11"/>
      <c r="E8" s="9"/>
      <c r="F8" s="9"/>
      <c r="G8" s="9"/>
      <c r="H8" s="12"/>
    </row>
    <row r="9" spans="1:8" s="5" customFormat="1" x14ac:dyDescent="0.2">
      <c r="A9" s="6" t="s">
        <v>13</v>
      </c>
      <c r="B9" s="7"/>
      <c r="C9" s="6" t="s">
        <v>14</v>
      </c>
      <c r="D9" s="13"/>
      <c r="E9" s="6" t="s">
        <v>15</v>
      </c>
      <c r="F9" s="6">
        <v>12</v>
      </c>
      <c r="G9" s="6" t="s">
        <v>11</v>
      </c>
      <c r="H9" s="8">
        <f>+F9*D9*B9</f>
        <v>0</v>
      </c>
    </row>
    <row r="10" spans="1:8" s="5" customFormat="1" x14ac:dyDescent="0.2">
      <c r="A10" s="6" t="s">
        <v>16</v>
      </c>
      <c r="B10" s="7"/>
      <c r="C10" s="6" t="s">
        <v>14</v>
      </c>
      <c r="D10" s="13"/>
      <c r="E10" s="6" t="s">
        <v>15</v>
      </c>
      <c r="F10" s="6">
        <v>12</v>
      </c>
      <c r="G10" s="6" t="s">
        <v>11</v>
      </c>
      <c r="H10" s="8">
        <f>+F10*D10*B10</f>
        <v>0</v>
      </c>
    </row>
    <row r="11" spans="1:8" s="5" customFormat="1" x14ac:dyDescent="0.2">
      <c r="A11" s="6" t="s">
        <v>17</v>
      </c>
      <c r="B11" s="7"/>
      <c r="C11" s="6" t="s">
        <v>14</v>
      </c>
      <c r="D11" s="13"/>
      <c r="E11" s="6" t="s">
        <v>15</v>
      </c>
      <c r="F11" s="6">
        <v>12</v>
      </c>
      <c r="G11" s="6" t="s">
        <v>11</v>
      </c>
      <c r="H11" s="8">
        <f t="shared" ref="H11:H16" si="0">+F11*D11*B11</f>
        <v>0</v>
      </c>
    </row>
    <row r="12" spans="1:8" s="5" customFormat="1" x14ac:dyDescent="0.2">
      <c r="A12" s="6" t="s">
        <v>18</v>
      </c>
      <c r="B12" s="7"/>
      <c r="C12" s="6" t="s">
        <v>14</v>
      </c>
      <c r="D12" s="13"/>
      <c r="E12" s="6" t="s">
        <v>15</v>
      </c>
      <c r="F12" s="6">
        <v>12</v>
      </c>
      <c r="G12" s="6" t="s">
        <v>11</v>
      </c>
      <c r="H12" s="8">
        <f t="shared" si="0"/>
        <v>0</v>
      </c>
    </row>
    <row r="13" spans="1:8" s="5" customFormat="1" x14ac:dyDescent="0.2">
      <c r="A13" s="6" t="s">
        <v>19</v>
      </c>
      <c r="B13" s="7"/>
      <c r="C13" s="6" t="s">
        <v>14</v>
      </c>
      <c r="D13" s="13"/>
      <c r="E13" s="6" t="s">
        <v>15</v>
      </c>
      <c r="F13" s="6">
        <v>12</v>
      </c>
      <c r="G13" s="6" t="s">
        <v>11</v>
      </c>
      <c r="H13" s="8">
        <f t="shared" si="0"/>
        <v>0</v>
      </c>
    </row>
    <row r="14" spans="1:8" x14ac:dyDescent="0.2">
      <c r="A14" s="6" t="s">
        <v>20</v>
      </c>
      <c r="B14" s="7"/>
      <c r="C14" s="6" t="s">
        <v>14</v>
      </c>
      <c r="D14" s="13"/>
      <c r="E14" s="6" t="s">
        <v>15</v>
      </c>
      <c r="F14" s="6">
        <v>12</v>
      </c>
      <c r="G14" s="6" t="s">
        <v>11</v>
      </c>
      <c r="H14" s="8">
        <f t="shared" si="0"/>
        <v>0</v>
      </c>
    </row>
    <row r="15" spans="1:8" x14ac:dyDescent="0.2">
      <c r="A15" s="6" t="s">
        <v>21</v>
      </c>
      <c r="B15" s="7"/>
      <c r="C15" s="6" t="s">
        <v>14</v>
      </c>
      <c r="D15" s="13"/>
      <c r="E15" s="6" t="s">
        <v>15</v>
      </c>
      <c r="F15" s="6">
        <v>12</v>
      </c>
      <c r="G15" s="6" t="s">
        <v>11</v>
      </c>
      <c r="H15" s="8">
        <f t="shared" si="0"/>
        <v>0</v>
      </c>
    </row>
    <row r="16" spans="1:8" x14ac:dyDescent="0.2">
      <c r="A16" s="6" t="s">
        <v>22</v>
      </c>
      <c r="B16" s="7"/>
      <c r="C16" s="6" t="s">
        <v>14</v>
      </c>
      <c r="D16" s="13"/>
      <c r="E16" s="6" t="s">
        <v>15</v>
      </c>
      <c r="F16" s="6">
        <v>12</v>
      </c>
      <c r="G16" s="6" t="s">
        <v>11</v>
      </c>
      <c r="H16" s="8">
        <f t="shared" si="0"/>
        <v>0</v>
      </c>
    </row>
    <row r="17" spans="1:10" ht="20" thickBot="1" x14ac:dyDescent="0.3">
      <c r="A17" s="73" t="s">
        <v>23</v>
      </c>
      <c r="B17" s="73"/>
      <c r="C17" s="73"/>
      <c r="D17" s="73"/>
      <c r="E17" s="73"/>
      <c r="F17" s="73"/>
      <c r="G17" s="14"/>
      <c r="H17" s="15">
        <f>SUM(H7:H16)</f>
        <v>0</v>
      </c>
    </row>
    <row r="18" spans="1:10" ht="15" customHeight="1" x14ac:dyDescent="0.2">
      <c r="A18" s="16"/>
      <c r="B18" s="17"/>
      <c r="C18" s="16"/>
      <c r="D18" s="16"/>
      <c r="E18" s="16"/>
      <c r="F18" s="16"/>
      <c r="G18" s="16"/>
      <c r="H18" s="18"/>
    </row>
    <row r="19" spans="1:10" ht="24" x14ac:dyDescent="0.2">
      <c r="A19" s="82" t="s">
        <v>24</v>
      </c>
      <c r="B19" s="82"/>
      <c r="C19" s="82"/>
      <c r="D19" s="82"/>
      <c r="E19" s="82"/>
      <c r="F19" s="82"/>
      <c r="G19" s="82"/>
      <c r="H19" s="82"/>
    </row>
    <row r="20" spans="1:10" ht="15" customHeight="1" x14ac:dyDescent="0.2">
      <c r="A20" s="6" t="s">
        <v>13</v>
      </c>
      <c r="B20" s="19">
        <f>ROUND((B21*0.75),0)</f>
        <v>725</v>
      </c>
      <c r="C20" s="6" t="s">
        <v>14</v>
      </c>
      <c r="D20" s="13"/>
      <c r="E20" s="6" t="s">
        <v>15</v>
      </c>
      <c r="F20" s="6">
        <v>12</v>
      </c>
      <c r="G20" s="6" t="s">
        <v>11</v>
      </c>
      <c r="H20" s="8">
        <f>+F20*D20*B20</f>
        <v>0</v>
      </c>
    </row>
    <row r="21" spans="1:10" ht="15" customHeight="1" x14ac:dyDescent="0.2">
      <c r="A21" s="6" t="s">
        <v>16</v>
      </c>
      <c r="B21" s="19">
        <v>966</v>
      </c>
      <c r="C21" s="6" t="s">
        <v>14</v>
      </c>
      <c r="D21" s="13"/>
      <c r="E21" s="6" t="s">
        <v>15</v>
      </c>
      <c r="F21" s="6">
        <v>12</v>
      </c>
      <c r="G21" s="6" t="s">
        <v>11</v>
      </c>
      <c r="H21" s="8">
        <f>+F21*D21*B21</f>
        <v>0</v>
      </c>
    </row>
    <row r="22" spans="1:10" ht="15" customHeight="1" x14ac:dyDescent="0.2">
      <c r="A22" s="6" t="s">
        <v>17</v>
      </c>
      <c r="B22" s="19">
        <v>1047</v>
      </c>
      <c r="C22" s="6" t="s">
        <v>14</v>
      </c>
      <c r="D22" s="13"/>
      <c r="E22" s="6" t="s">
        <v>15</v>
      </c>
      <c r="F22" s="6">
        <v>12</v>
      </c>
      <c r="G22" s="6" t="s">
        <v>11</v>
      </c>
      <c r="H22" s="8">
        <f t="shared" ref="H22:H27" si="1">+F22*D22*B22</f>
        <v>0</v>
      </c>
    </row>
    <row r="23" spans="1:10" ht="15" customHeight="1" x14ac:dyDescent="0.2">
      <c r="A23" s="6" t="s">
        <v>18</v>
      </c>
      <c r="B23" s="19">
        <v>1272</v>
      </c>
      <c r="C23" s="6" t="s">
        <v>14</v>
      </c>
      <c r="D23" s="13"/>
      <c r="E23" s="6" t="s">
        <v>15</v>
      </c>
      <c r="F23" s="6">
        <v>12</v>
      </c>
      <c r="G23" s="6" t="s">
        <v>11</v>
      </c>
      <c r="H23" s="8">
        <f t="shared" si="1"/>
        <v>0</v>
      </c>
    </row>
    <row r="24" spans="1:10" ht="15" customHeight="1" x14ac:dyDescent="0.2">
      <c r="A24" s="6" t="s">
        <v>19</v>
      </c>
      <c r="B24" s="19">
        <v>1625</v>
      </c>
      <c r="C24" s="6" t="s">
        <v>14</v>
      </c>
      <c r="D24" s="13"/>
      <c r="E24" s="6" t="s">
        <v>15</v>
      </c>
      <c r="F24" s="6">
        <v>12</v>
      </c>
      <c r="G24" s="6" t="s">
        <v>11</v>
      </c>
      <c r="H24" s="8">
        <f t="shared" si="1"/>
        <v>0</v>
      </c>
    </row>
    <row r="25" spans="1:10" ht="15" customHeight="1" x14ac:dyDescent="0.2">
      <c r="A25" s="6" t="s">
        <v>20</v>
      </c>
      <c r="B25" s="19">
        <v>1891</v>
      </c>
      <c r="C25" s="6" t="s">
        <v>14</v>
      </c>
      <c r="D25" s="13"/>
      <c r="E25" s="6" t="s">
        <v>15</v>
      </c>
      <c r="F25" s="6">
        <v>12</v>
      </c>
      <c r="G25" s="6" t="s">
        <v>11</v>
      </c>
      <c r="H25" s="8">
        <f t="shared" si="1"/>
        <v>0</v>
      </c>
    </row>
    <row r="26" spans="1:10" ht="15" customHeight="1" x14ac:dyDescent="0.2">
      <c r="A26" s="6" t="s">
        <v>21</v>
      </c>
      <c r="B26" s="19">
        <f>ROUND((B25*1.15),0)</f>
        <v>2175</v>
      </c>
      <c r="C26" s="6" t="s">
        <v>14</v>
      </c>
      <c r="D26" s="13"/>
      <c r="E26" s="6" t="s">
        <v>15</v>
      </c>
      <c r="F26" s="6">
        <v>12</v>
      </c>
      <c r="G26" s="6" t="s">
        <v>11</v>
      </c>
      <c r="H26" s="8">
        <f t="shared" si="1"/>
        <v>0</v>
      </c>
    </row>
    <row r="27" spans="1:10" ht="15" customHeight="1" x14ac:dyDescent="0.2">
      <c r="A27" s="6" t="s">
        <v>22</v>
      </c>
      <c r="B27" s="19">
        <f>ROUND((B25*1.3),0)</f>
        <v>2458</v>
      </c>
      <c r="C27" s="6" t="s">
        <v>14</v>
      </c>
      <c r="D27" s="13"/>
      <c r="E27" s="6" t="s">
        <v>15</v>
      </c>
      <c r="F27" s="6">
        <v>12</v>
      </c>
      <c r="G27" s="6" t="s">
        <v>11</v>
      </c>
      <c r="H27" s="8">
        <f t="shared" si="1"/>
        <v>0</v>
      </c>
    </row>
    <row r="28" spans="1:10" ht="20" thickBot="1" x14ac:dyDescent="0.3">
      <c r="A28" s="73" t="s">
        <v>25</v>
      </c>
      <c r="B28" s="73"/>
      <c r="C28" s="73"/>
      <c r="D28" s="73"/>
      <c r="E28" s="73"/>
      <c r="F28" s="73"/>
      <c r="G28" s="14"/>
      <c r="H28" s="15">
        <f>SUM(H20:H27)</f>
        <v>0</v>
      </c>
    </row>
    <row r="29" spans="1:10" ht="19" x14ac:dyDescent="0.25">
      <c r="A29" s="34" t="s">
        <v>58</v>
      </c>
      <c r="B29" s="32"/>
      <c r="C29" s="32"/>
      <c r="D29" s="32"/>
      <c r="E29" s="32"/>
      <c r="F29" s="32"/>
      <c r="G29" s="32"/>
      <c r="H29" s="33"/>
    </row>
    <row r="30" spans="1:10" ht="50" customHeight="1" x14ac:dyDescent="0.25">
      <c r="A30" s="20"/>
      <c r="B30" s="20"/>
      <c r="C30" s="20"/>
      <c r="D30" s="20"/>
      <c r="E30" s="20"/>
      <c r="F30" s="20"/>
      <c r="G30" s="20"/>
      <c r="H30" s="21"/>
      <c r="I30" s="22"/>
      <c r="J30" s="22"/>
    </row>
    <row r="31" spans="1:10" ht="24" x14ac:dyDescent="0.2">
      <c r="A31" s="80" t="s">
        <v>26</v>
      </c>
      <c r="B31" s="80"/>
      <c r="C31" s="80"/>
      <c r="D31" s="80"/>
      <c r="E31" s="80"/>
      <c r="F31" s="80"/>
      <c r="G31" s="80"/>
      <c r="H31" s="80"/>
      <c r="J31" s="22"/>
    </row>
    <row r="32" spans="1:10" x14ac:dyDescent="0.2">
      <c r="A32" s="72" t="s">
        <v>27</v>
      </c>
      <c r="B32" s="72"/>
      <c r="C32" s="72"/>
      <c r="D32" s="72"/>
      <c r="E32" s="72"/>
      <c r="F32" s="72"/>
      <c r="G32" s="72"/>
      <c r="H32" s="72"/>
      <c r="J32" s="22"/>
    </row>
    <row r="33" spans="1:8" x14ac:dyDescent="0.2">
      <c r="A33" s="23" t="s">
        <v>28</v>
      </c>
      <c r="B33" s="24">
        <v>152000</v>
      </c>
      <c r="C33" s="23" t="s">
        <v>29</v>
      </c>
      <c r="D33" s="23"/>
      <c r="E33" s="23"/>
      <c r="F33" s="23"/>
      <c r="G33" s="23"/>
      <c r="H33" s="25">
        <f>+ROUND(IF(ISBLANK(B33),0,(IF(ISBLANK(D33),B33,IF(ISBLANK(F33),D33*B33,F33*D33*B33)))),0)</f>
        <v>152000</v>
      </c>
    </row>
    <row r="34" spans="1:8" x14ac:dyDescent="0.2">
      <c r="A34" s="23"/>
      <c r="B34" s="24"/>
      <c r="C34" s="23"/>
      <c r="D34" s="23"/>
      <c r="E34" s="23"/>
      <c r="F34" s="23"/>
      <c r="G34" s="23"/>
      <c r="H34" s="25">
        <f>+ROUND(IF(ISBLANK(B34),0,(IF(ISBLANK(D34),B34,IF(ISBLANK(F34),D34*B34,F34*D34*B34)))),0)</f>
        <v>0</v>
      </c>
    </row>
    <row r="35" spans="1:8" x14ac:dyDescent="0.2">
      <c r="A35" s="23"/>
      <c r="B35" s="24"/>
      <c r="C35" s="23"/>
      <c r="D35" s="23"/>
      <c r="E35" s="23"/>
      <c r="F35" s="23"/>
      <c r="G35" s="23"/>
      <c r="H35" s="25">
        <f t="shared" ref="H35:H37" si="2">+ROUND(IF(ISBLANK(B35),0,(IF(ISBLANK(D35),B35,IF(ISBLANK(F35),D35*B35,F35*D35*B35)))),0)</f>
        <v>0</v>
      </c>
    </row>
    <row r="36" spans="1:8" x14ac:dyDescent="0.2">
      <c r="A36" s="23"/>
      <c r="B36" s="24"/>
      <c r="C36" s="23"/>
      <c r="D36" s="23"/>
      <c r="E36" s="23"/>
      <c r="F36" s="23"/>
      <c r="G36" s="23"/>
      <c r="H36" s="25">
        <f t="shared" si="2"/>
        <v>0</v>
      </c>
    </row>
    <row r="37" spans="1:8" ht="16" thickBot="1" x14ac:dyDescent="0.25">
      <c r="A37" s="23"/>
      <c r="B37" s="24"/>
      <c r="C37" s="23"/>
      <c r="D37" s="23"/>
      <c r="E37" s="23"/>
      <c r="F37" s="23"/>
      <c r="G37" s="23"/>
      <c r="H37" s="25">
        <f t="shared" si="2"/>
        <v>0</v>
      </c>
    </row>
    <row r="38" spans="1:8" ht="16" thickTop="1" x14ac:dyDescent="0.2">
      <c r="A38" s="26" t="str">
        <f>+"Subtotal " &amp; A32</f>
        <v>Subtotal Annual Assessment of Service Needs</v>
      </c>
      <c r="B38" s="26"/>
      <c r="C38" s="26"/>
      <c r="D38" s="26"/>
      <c r="E38" s="26"/>
      <c r="F38" s="26"/>
      <c r="G38" s="26"/>
      <c r="H38" s="27">
        <f>SUM(H33:H37)</f>
        <v>152000</v>
      </c>
    </row>
    <row r="39" spans="1:8" x14ac:dyDescent="0.2">
      <c r="A39" s="68" t="s">
        <v>30</v>
      </c>
      <c r="B39" s="68"/>
      <c r="C39" s="68"/>
      <c r="D39" s="68"/>
      <c r="E39" s="68"/>
      <c r="F39" s="68"/>
      <c r="G39" s="68"/>
      <c r="H39" s="69"/>
    </row>
    <row r="40" spans="1:8" x14ac:dyDescent="0.2">
      <c r="A40" s="13" t="s">
        <v>31</v>
      </c>
      <c r="B40" s="24">
        <v>500</v>
      </c>
      <c r="C40" s="13" t="s">
        <v>32</v>
      </c>
      <c r="D40" s="13">
        <v>10</v>
      </c>
      <c r="E40" s="13" t="s">
        <v>33</v>
      </c>
      <c r="F40" s="13"/>
      <c r="G40" s="13"/>
      <c r="H40" s="25">
        <f>+ROUND(IF(ISBLANK(B40),0,(IF(ISBLANK(D40),B40,IF(ISBLANK(F40),D40*B40,F40*D40*B40)))),0)</f>
        <v>5000</v>
      </c>
    </row>
    <row r="41" spans="1:8" x14ac:dyDescent="0.2">
      <c r="A41" s="13"/>
      <c r="B41" s="28"/>
      <c r="C41" s="13"/>
      <c r="D41" s="13"/>
      <c r="E41" s="13"/>
      <c r="F41" s="13"/>
      <c r="G41" s="13"/>
      <c r="H41" s="25">
        <f t="shared" ref="H41:H44" si="3">+ROUND(IF(ISBLANK(B41),0,(IF(ISBLANK(D41),B41,IF(ISBLANK(F41),D41*B41,F41*D41*B41)))),0)</f>
        <v>0</v>
      </c>
    </row>
    <row r="42" spans="1:8" x14ac:dyDescent="0.2">
      <c r="A42" s="13"/>
      <c r="B42" s="28"/>
      <c r="C42" s="13"/>
      <c r="D42" s="13"/>
      <c r="E42" s="13"/>
      <c r="F42" s="13"/>
      <c r="G42" s="13"/>
      <c r="H42" s="25">
        <f t="shared" si="3"/>
        <v>0</v>
      </c>
    </row>
    <row r="43" spans="1:8" x14ac:dyDescent="0.2">
      <c r="A43" s="13"/>
      <c r="B43" s="28"/>
      <c r="C43" s="13"/>
      <c r="D43" s="13"/>
      <c r="E43" s="13"/>
      <c r="F43" s="13"/>
      <c r="G43" s="13"/>
      <c r="H43" s="25">
        <f t="shared" si="3"/>
        <v>0</v>
      </c>
    </row>
    <row r="44" spans="1:8" ht="16" thickBot="1" x14ac:dyDescent="0.25">
      <c r="A44" s="13"/>
      <c r="B44" s="28"/>
      <c r="C44" s="13"/>
      <c r="D44" s="13"/>
      <c r="E44" s="13"/>
      <c r="F44" s="13"/>
      <c r="G44" s="13"/>
      <c r="H44" s="25">
        <f t="shared" si="3"/>
        <v>0</v>
      </c>
    </row>
    <row r="45" spans="1:8" ht="16" thickTop="1" x14ac:dyDescent="0.2">
      <c r="A45" s="26" t="str">
        <f>+"Subtotal " &amp; A39</f>
        <v>Subtotal Assistance with Moving Costs</v>
      </c>
      <c r="B45" s="26"/>
      <c r="C45" s="26"/>
      <c r="D45" s="26"/>
      <c r="E45" s="26"/>
      <c r="F45" s="26"/>
      <c r="G45" s="26"/>
      <c r="H45" s="27">
        <f>SUM(H40:H44)</f>
        <v>5000</v>
      </c>
    </row>
    <row r="46" spans="1:8" x14ac:dyDescent="0.2">
      <c r="A46" s="68" t="s">
        <v>34</v>
      </c>
      <c r="B46" s="68"/>
      <c r="C46" s="68"/>
      <c r="D46" s="68"/>
      <c r="E46" s="68"/>
      <c r="F46" s="68"/>
      <c r="G46" s="68"/>
      <c r="H46" s="69"/>
    </row>
    <row r="47" spans="1:8" x14ac:dyDescent="0.2">
      <c r="A47" s="13"/>
      <c r="B47" s="28"/>
      <c r="C47" s="13"/>
      <c r="D47" s="13"/>
      <c r="E47" s="13"/>
      <c r="F47" s="13"/>
      <c r="G47" s="13"/>
      <c r="H47" s="25">
        <f>+ROUND(IF(ISBLANK(B47),0,(IF(ISBLANK(D47),B47,IF(ISBLANK(F47),D47*B47,F47*D47*B47)))),0)</f>
        <v>0</v>
      </c>
    </row>
    <row r="48" spans="1:8" x14ac:dyDescent="0.2">
      <c r="A48" s="13"/>
      <c r="B48" s="28"/>
      <c r="C48" s="13"/>
      <c r="D48" s="13"/>
      <c r="E48" s="13"/>
      <c r="F48" s="13"/>
      <c r="G48" s="13"/>
      <c r="H48" s="25">
        <f t="shared" ref="H48:H51" si="4">+ROUND(IF(ISBLANK(B48),0,(IF(ISBLANK(D48),B48,IF(ISBLANK(F48),D48*B48,F48*D48*B48)))),0)</f>
        <v>0</v>
      </c>
    </row>
    <row r="49" spans="1:8" x14ac:dyDescent="0.2">
      <c r="A49" s="13"/>
      <c r="B49" s="28"/>
      <c r="C49" s="13"/>
      <c r="D49" s="13"/>
      <c r="E49" s="13"/>
      <c r="F49" s="13"/>
      <c r="G49" s="13"/>
      <c r="H49" s="25">
        <f t="shared" si="4"/>
        <v>0</v>
      </c>
    </row>
    <row r="50" spans="1:8" x14ac:dyDescent="0.2">
      <c r="A50" s="13"/>
      <c r="B50" s="28"/>
      <c r="C50" s="13"/>
      <c r="D50" s="13"/>
      <c r="E50" s="13"/>
      <c r="F50" s="13"/>
      <c r="G50" s="13"/>
      <c r="H50" s="25">
        <f t="shared" si="4"/>
        <v>0</v>
      </c>
    </row>
    <row r="51" spans="1:8" ht="16" thickBot="1" x14ac:dyDescent="0.25">
      <c r="A51" s="13"/>
      <c r="B51" s="28"/>
      <c r="C51" s="13"/>
      <c r="D51" s="13"/>
      <c r="E51" s="13"/>
      <c r="F51" s="13"/>
      <c r="G51" s="13"/>
      <c r="H51" s="25">
        <f t="shared" si="4"/>
        <v>0</v>
      </c>
    </row>
    <row r="52" spans="1:8" ht="16" thickTop="1" x14ac:dyDescent="0.2">
      <c r="A52" s="26" t="str">
        <f>+"Subtotal " &amp; A46</f>
        <v>Subtotal Case Management</v>
      </c>
      <c r="B52" s="26"/>
      <c r="C52" s="26"/>
      <c r="D52" s="26"/>
      <c r="E52" s="26"/>
      <c r="F52" s="26"/>
      <c r="G52" s="26"/>
      <c r="H52" s="27">
        <f>SUM(H47:H51)</f>
        <v>0</v>
      </c>
    </row>
    <row r="53" spans="1:8" x14ac:dyDescent="0.2">
      <c r="A53" s="68" t="s">
        <v>35</v>
      </c>
      <c r="B53" s="68"/>
      <c r="C53" s="68"/>
      <c r="D53" s="68"/>
      <c r="E53" s="68"/>
      <c r="F53" s="68"/>
      <c r="G53" s="68"/>
      <c r="H53" s="69"/>
    </row>
    <row r="54" spans="1:8" x14ac:dyDescent="0.2">
      <c r="A54" s="13"/>
      <c r="B54" s="28"/>
      <c r="C54" s="13"/>
      <c r="D54" s="13"/>
      <c r="E54" s="13"/>
      <c r="F54" s="13"/>
      <c r="G54" s="13"/>
      <c r="H54" s="25">
        <f>+ROUND(IF(ISBLANK(B54),0,(IF(ISBLANK(D54),B54,IF(ISBLANK(F54),D54*B54,F54*D54*B54)))),0)</f>
        <v>0</v>
      </c>
    </row>
    <row r="55" spans="1:8" x14ac:dyDescent="0.2">
      <c r="A55" s="13"/>
      <c r="B55" s="28"/>
      <c r="C55" s="13"/>
      <c r="D55" s="13"/>
      <c r="E55" s="13"/>
      <c r="F55" s="13"/>
      <c r="G55" s="13"/>
      <c r="H55" s="25">
        <f t="shared" ref="H55:H58" si="5">+ROUND(IF(ISBLANK(B55),0,(IF(ISBLANK(D55),B55,IF(ISBLANK(F55),D55*B55,F55*D55*B55)))),0)</f>
        <v>0</v>
      </c>
    </row>
    <row r="56" spans="1:8" x14ac:dyDescent="0.2">
      <c r="A56" s="13"/>
      <c r="B56" s="28"/>
      <c r="C56" s="13"/>
      <c r="D56" s="13"/>
      <c r="E56" s="13"/>
      <c r="F56" s="13"/>
      <c r="G56" s="13"/>
      <c r="H56" s="25">
        <f t="shared" si="5"/>
        <v>0</v>
      </c>
    </row>
    <row r="57" spans="1:8" x14ac:dyDescent="0.2">
      <c r="A57" s="13"/>
      <c r="B57" s="28"/>
      <c r="C57" s="13"/>
      <c r="D57" s="13"/>
      <c r="E57" s="13"/>
      <c r="F57" s="13"/>
      <c r="G57" s="13"/>
      <c r="H57" s="25">
        <f t="shared" si="5"/>
        <v>0</v>
      </c>
    </row>
    <row r="58" spans="1:8" ht="16" thickBot="1" x14ac:dyDescent="0.25">
      <c r="A58" s="13"/>
      <c r="B58" s="28"/>
      <c r="C58" s="13"/>
      <c r="D58" s="13"/>
      <c r="E58" s="13"/>
      <c r="F58" s="13"/>
      <c r="G58" s="13"/>
      <c r="H58" s="25">
        <f t="shared" si="5"/>
        <v>0</v>
      </c>
    </row>
    <row r="59" spans="1:8" ht="16" thickTop="1" x14ac:dyDescent="0.2">
      <c r="A59" s="26" t="str">
        <f>+"Subtotal " &amp; A53</f>
        <v>Subtotal Child Care</v>
      </c>
      <c r="B59" s="26"/>
      <c r="C59" s="26"/>
      <c r="D59" s="26"/>
      <c r="E59" s="26"/>
      <c r="F59" s="26"/>
      <c r="G59" s="26"/>
      <c r="H59" s="27">
        <f>SUM(H54:H58)</f>
        <v>0</v>
      </c>
    </row>
    <row r="60" spans="1:8" x14ac:dyDescent="0.2">
      <c r="A60" s="68" t="s">
        <v>36</v>
      </c>
      <c r="B60" s="68"/>
      <c r="C60" s="68"/>
      <c r="D60" s="68"/>
      <c r="E60" s="68"/>
      <c r="F60" s="68"/>
      <c r="G60" s="68"/>
      <c r="H60" s="69"/>
    </row>
    <row r="61" spans="1:8" x14ac:dyDescent="0.2">
      <c r="A61" s="13"/>
      <c r="B61" s="28"/>
      <c r="C61" s="13"/>
      <c r="D61" s="13"/>
      <c r="E61" s="13"/>
      <c r="F61" s="13"/>
      <c r="G61" s="13"/>
      <c r="H61" s="25">
        <f>+ROUND(IF(ISBLANK(B61),0,(IF(ISBLANK(D61),B61,IF(ISBLANK(F61),D61*B61,F61*D61*B61)))),0)</f>
        <v>0</v>
      </c>
    </row>
    <row r="62" spans="1:8" x14ac:dyDescent="0.2">
      <c r="A62" s="13"/>
      <c r="B62" s="28"/>
      <c r="C62" s="13"/>
      <c r="D62" s="13"/>
      <c r="E62" s="13"/>
      <c r="F62" s="13"/>
      <c r="G62" s="13"/>
      <c r="H62" s="25">
        <f t="shared" ref="H62:H65" si="6">+ROUND(IF(ISBLANK(B62),0,(IF(ISBLANK(D62),B62,IF(ISBLANK(F62),D62*B62,F62*D62*B62)))),0)</f>
        <v>0</v>
      </c>
    </row>
    <row r="63" spans="1:8" x14ac:dyDescent="0.2">
      <c r="A63" s="13"/>
      <c r="B63" s="28"/>
      <c r="C63" s="13"/>
      <c r="D63" s="13"/>
      <c r="E63" s="13"/>
      <c r="F63" s="13"/>
      <c r="G63" s="13"/>
      <c r="H63" s="25">
        <f t="shared" si="6"/>
        <v>0</v>
      </c>
    </row>
    <row r="64" spans="1:8" x14ac:dyDescent="0.2">
      <c r="A64" s="13"/>
      <c r="B64" s="28"/>
      <c r="C64" s="13"/>
      <c r="D64" s="13"/>
      <c r="E64" s="13"/>
      <c r="F64" s="13"/>
      <c r="G64" s="13"/>
      <c r="H64" s="25">
        <f t="shared" si="6"/>
        <v>0</v>
      </c>
    </row>
    <row r="65" spans="1:8" ht="16" thickBot="1" x14ac:dyDescent="0.25">
      <c r="A65" s="13"/>
      <c r="B65" s="28"/>
      <c r="C65" s="13"/>
      <c r="D65" s="13"/>
      <c r="E65" s="13"/>
      <c r="F65" s="13"/>
      <c r="G65" s="13"/>
      <c r="H65" s="25">
        <f t="shared" si="6"/>
        <v>0</v>
      </c>
    </row>
    <row r="66" spans="1:8" ht="16" thickTop="1" x14ac:dyDescent="0.2">
      <c r="A66" s="26" t="str">
        <f>+"Subtotal " &amp; A60</f>
        <v>Subtotal Education Services</v>
      </c>
      <c r="B66" s="26"/>
      <c r="C66" s="26"/>
      <c r="D66" s="26"/>
      <c r="E66" s="26"/>
      <c r="F66" s="26"/>
      <c r="G66" s="26"/>
      <c r="H66" s="27">
        <f>SUM(H61:H65)</f>
        <v>0</v>
      </c>
    </row>
    <row r="67" spans="1:8" x14ac:dyDescent="0.2">
      <c r="A67" s="68" t="s">
        <v>37</v>
      </c>
      <c r="B67" s="68"/>
      <c r="C67" s="68"/>
      <c r="D67" s="68"/>
      <c r="E67" s="68"/>
      <c r="F67" s="68"/>
      <c r="G67" s="68"/>
      <c r="H67" s="69"/>
    </row>
    <row r="68" spans="1:8" x14ac:dyDescent="0.2">
      <c r="A68" s="13"/>
      <c r="B68" s="28"/>
      <c r="C68" s="13"/>
      <c r="D68" s="13"/>
      <c r="E68" s="13"/>
      <c r="F68" s="13"/>
      <c r="G68" s="13"/>
      <c r="H68" s="25">
        <f>+ROUND(IF(ISBLANK(B68),0,(IF(ISBLANK(D68),B68,IF(ISBLANK(F68),D68*B68,F68*D68*B68)))),0)</f>
        <v>0</v>
      </c>
    </row>
    <row r="69" spans="1:8" x14ac:dyDescent="0.2">
      <c r="A69" s="13"/>
      <c r="B69" s="28"/>
      <c r="C69" s="13"/>
      <c r="D69" s="13"/>
      <c r="E69" s="13"/>
      <c r="F69" s="13"/>
      <c r="G69" s="13"/>
      <c r="H69" s="25">
        <f t="shared" ref="H69:H72" si="7">+ROUND(IF(ISBLANK(B69),0,(IF(ISBLANK(D69),B69,IF(ISBLANK(F69),D69*B69,F69*D69*B69)))),0)</f>
        <v>0</v>
      </c>
    </row>
    <row r="70" spans="1:8" x14ac:dyDescent="0.2">
      <c r="A70" s="13"/>
      <c r="B70" s="28"/>
      <c r="C70" s="13"/>
      <c r="D70" s="13"/>
      <c r="E70" s="13"/>
      <c r="F70" s="13"/>
      <c r="G70" s="13"/>
      <c r="H70" s="25">
        <f t="shared" si="7"/>
        <v>0</v>
      </c>
    </row>
    <row r="71" spans="1:8" x14ac:dyDescent="0.2">
      <c r="A71" s="13"/>
      <c r="B71" s="28"/>
      <c r="C71" s="13"/>
      <c r="D71" s="13"/>
      <c r="E71" s="13"/>
      <c r="F71" s="13"/>
      <c r="G71" s="13"/>
      <c r="H71" s="25">
        <f t="shared" si="7"/>
        <v>0</v>
      </c>
    </row>
    <row r="72" spans="1:8" ht="16" thickBot="1" x14ac:dyDescent="0.25">
      <c r="A72" s="13"/>
      <c r="B72" s="28"/>
      <c r="C72" s="13"/>
      <c r="D72" s="13"/>
      <c r="E72" s="13"/>
      <c r="F72" s="13"/>
      <c r="G72" s="13"/>
      <c r="H72" s="25">
        <f t="shared" si="7"/>
        <v>0</v>
      </c>
    </row>
    <row r="73" spans="1:8" ht="16" thickTop="1" x14ac:dyDescent="0.2">
      <c r="A73" s="26" t="str">
        <f>+"Subtotal " &amp; A67</f>
        <v>Subtotal Employment Assistance</v>
      </c>
      <c r="B73" s="26"/>
      <c r="C73" s="26"/>
      <c r="D73" s="26"/>
      <c r="E73" s="26"/>
      <c r="F73" s="26"/>
      <c r="G73" s="26"/>
      <c r="H73" s="27">
        <f>SUM(H68:H72)</f>
        <v>0</v>
      </c>
    </row>
    <row r="74" spans="1:8" x14ac:dyDescent="0.2">
      <c r="A74" s="68" t="s">
        <v>38</v>
      </c>
      <c r="B74" s="68"/>
      <c r="C74" s="68"/>
      <c r="D74" s="68"/>
      <c r="E74" s="68"/>
      <c r="F74" s="68"/>
      <c r="G74" s="68"/>
      <c r="H74" s="69"/>
    </row>
    <row r="75" spans="1:8" x14ac:dyDescent="0.2">
      <c r="A75" s="13"/>
      <c r="B75" s="28"/>
      <c r="C75" s="13"/>
      <c r="D75" s="13"/>
      <c r="E75" s="13"/>
      <c r="F75" s="13"/>
      <c r="G75" s="13"/>
      <c r="H75" s="25">
        <f>+ROUND(IF(ISBLANK(B75),0,(IF(ISBLANK(D75),B75,IF(ISBLANK(F75),D75*B75,F75*D75*B75)))),0)</f>
        <v>0</v>
      </c>
    </row>
    <row r="76" spans="1:8" x14ac:dyDescent="0.2">
      <c r="A76" s="13"/>
      <c r="B76" s="28"/>
      <c r="C76" s="13"/>
      <c r="D76" s="13"/>
      <c r="E76" s="13"/>
      <c r="F76" s="13"/>
      <c r="G76" s="13"/>
      <c r="H76" s="25">
        <f t="shared" ref="H76:H79" si="8">+ROUND(IF(ISBLANK(B76),0,(IF(ISBLANK(D76),B76,IF(ISBLANK(F76),D76*B76,F76*D76*B76)))),0)</f>
        <v>0</v>
      </c>
    </row>
    <row r="77" spans="1:8" x14ac:dyDescent="0.2">
      <c r="A77" s="13"/>
      <c r="B77" s="28"/>
      <c r="C77" s="13"/>
      <c r="D77" s="13"/>
      <c r="E77" s="13"/>
      <c r="F77" s="13"/>
      <c r="G77" s="13"/>
      <c r="H77" s="25">
        <f t="shared" si="8"/>
        <v>0</v>
      </c>
    </row>
    <row r="78" spans="1:8" x14ac:dyDescent="0.2">
      <c r="A78" s="13"/>
      <c r="B78" s="28"/>
      <c r="C78" s="13"/>
      <c r="D78" s="13"/>
      <c r="E78" s="13"/>
      <c r="F78" s="13"/>
      <c r="G78" s="13"/>
      <c r="H78" s="25">
        <f t="shared" si="8"/>
        <v>0</v>
      </c>
    </row>
    <row r="79" spans="1:8" ht="16" thickBot="1" x14ac:dyDescent="0.25">
      <c r="A79" s="13"/>
      <c r="B79" s="28"/>
      <c r="C79" s="13"/>
      <c r="D79" s="13"/>
      <c r="E79" s="13"/>
      <c r="F79" s="13"/>
      <c r="G79" s="13"/>
      <c r="H79" s="25">
        <f t="shared" si="8"/>
        <v>0</v>
      </c>
    </row>
    <row r="80" spans="1:8" ht="16" thickTop="1" x14ac:dyDescent="0.2">
      <c r="A80" s="26" t="str">
        <f>+"Subtotal " &amp; A74</f>
        <v>Subtotal Food</v>
      </c>
      <c r="B80" s="26"/>
      <c r="C80" s="26"/>
      <c r="D80" s="26"/>
      <c r="E80" s="26"/>
      <c r="F80" s="26"/>
      <c r="G80" s="26"/>
      <c r="H80" s="27">
        <f>SUM(H75:H79)</f>
        <v>0</v>
      </c>
    </row>
    <row r="81" spans="1:8" x14ac:dyDescent="0.2">
      <c r="A81" s="68" t="s">
        <v>39</v>
      </c>
      <c r="B81" s="68"/>
      <c r="C81" s="68"/>
      <c r="D81" s="68"/>
      <c r="E81" s="68"/>
      <c r="F81" s="68"/>
      <c r="G81" s="68"/>
      <c r="H81" s="69"/>
    </row>
    <row r="82" spans="1:8" x14ac:dyDescent="0.2">
      <c r="A82" s="13"/>
      <c r="B82" s="28"/>
      <c r="C82" s="13"/>
      <c r="D82" s="13"/>
      <c r="E82" s="13"/>
      <c r="F82" s="13"/>
      <c r="G82" s="13"/>
      <c r="H82" s="25">
        <f>+ROUND(IF(ISBLANK(B82),0,(IF(ISBLANK(D82),B82,IF(ISBLANK(F82),D82*B82,F82*D82*B82)))),0)</f>
        <v>0</v>
      </c>
    </row>
    <row r="83" spans="1:8" x14ac:dyDescent="0.2">
      <c r="A83" s="13"/>
      <c r="B83" s="28"/>
      <c r="C83" s="13"/>
      <c r="D83" s="13"/>
      <c r="E83" s="13"/>
      <c r="F83" s="13"/>
      <c r="G83" s="13"/>
      <c r="H83" s="25">
        <f t="shared" ref="H83:H86" si="9">+ROUND(IF(ISBLANK(B83),0,(IF(ISBLANK(D83),B83,IF(ISBLANK(F83),D83*B83,F83*D83*B83)))),0)</f>
        <v>0</v>
      </c>
    </row>
    <row r="84" spans="1:8" x14ac:dyDescent="0.2">
      <c r="A84" s="13"/>
      <c r="B84" s="28"/>
      <c r="C84" s="13"/>
      <c r="D84" s="13"/>
      <c r="E84" s="13"/>
      <c r="F84" s="13"/>
      <c r="G84" s="13"/>
      <c r="H84" s="25">
        <f t="shared" si="9"/>
        <v>0</v>
      </c>
    </row>
    <row r="85" spans="1:8" x14ac:dyDescent="0.2">
      <c r="A85" s="13"/>
      <c r="B85" s="28"/>
      <c r="C85" s="13"/>
      <c r="D85" s="13"/>
      <c r="E85" s="13"/>
      <c r="F85" s="13"/>
      <c r="G85" s="13"/>
      <c r="H85" s="25">
        <f t="shared" si="9"/>
        <v>0</v>
      </c>
    </row>
    <row r="86" spans="1:8" ht="16" thickBot="1" x14ac:dyDescent="0.25">
      <c r="A86" s="13"/>
      <c r="B86" s="28"/>
      <c r="C86" s="13"/>
      <c r="D86" s="13"/>
      <c r="E86" s="13"/>
      <c r="F86" s="13"/>
      <c r="G86" s="13"/>
      <c r="H86" s="25">
        <f t="shared" si="9"/>
        <v>0</v>
      </c>
    </row>
    <row r="87" spans="1:8" ht="16" thickTop="1" x14ac:dyDescent="0.2">
      <c r="A87" s="26" t="str">
        <f>+"Subtotal " &amp; A81</f>
        <v>Subtotal Housing/Counseling Services</v>
      </c>
      <c r="B87" s="26"/>
      <c r="C87" s="26"/>
      <c r="D87" s="26"/>
      <c r="E87" s="26"/>
      <c r="F87" s="26"/>
      <c r="G87" s="26"/>
      <c r="H87" s="27">
        <f>SUM(H82:H86)</f>
        <v>0</v>
      </c>
    </row>
    <row r="88" spans="1:8" x14ac:dyDescent="0.2">
      <c r="A88" s="68" t="s">
        <v>40</v>
      </c>
      <c r="B88" s="68"/>
      <c r="C88" s="68"/>
      <c r="D88" s="68"/>
      <c r="E88" s="68"/>
      <c r="F88" s="68"/>
      <c r="G88" s="68"/>
      <c r="H88" s="69"/>
    </row>
    <row r="89" spans="1:8" x14ac:dyDescent="0.2">
      <c r="A89" s="13"/>
      <c r="B89" s="28"/>
      <c r="C89" s="13"/>
      <c r="D89" s="13"/>
      <c r="E89" s="13"/>
      <c r="F89" s="13"/>
      <c r="G89" s="13"/>
      <c r="H89" s="25">
        <f>+ROUND(IF(ISBLANK(B89),0,(IF(ISBLANK(D89),B89,IF(ISBLANK(F89),D89*B89,F89*D89*B89)))),0)</f>
        <v>0</v>
      </c>
    </row>
    <row r="90" spans="1:8" x14ac:dyDescent="0.2">
      <c r="A90" s="13"/>
      <c r="B90" s="28"/>
      <c r="C90" s="13"/>
      <c r="D90" s="13"/>
      <c r="E90" s="13"/>
      <c r="F90" s="13"/>
      <c r="G90" s="13"/>
      <c r="H90" s="25">
        <f t="shared" ref="H90:H93" si="10">+ROUND(IF(ISBLANK(B90),0,(IF(ISBLANK(D90),B90,IF(ISBLANK(F90),D90*B90,F90*D90*B90)))),0)</f>
        <v>0</v>
      </c>
    </row>
    <row r="91" spans="1:8" ht="14.25" customHeight="1" x14ac:dyDescent="0.2">
      <c r="A91" s="13"/>
      <c r="B91" s="28"/>
      <c r="C91" s="13"/>
      <c r="D91" s="13"/>
      <c r="E91" s="13"/>
      <c r="F91" s="13"/>
      <c r="G91" s="13"/>
      <c r="H91" s="25">
        <f t="shared" si="10"/>
        <v>0</v>
      </c>
    </row>
    <row r="92" spans="1:8" x14ac:dyDescent="0.2">
      <c r="A92" s="13"/>
      <c r="B92" s="28"/>
      <c r="C92" s="13"/>
      <c r="D92" s="13"/>
      <c r="E92" s="13"/>
      <c r="F92" s="13"/>
      <c r="G92" s="13"/>
      <c r="H92" s="25">
        <f t="shared" si="10"/>
        <v>0</v>
      </c>
    </row>
    <row r="93" spans="1:8" ht="16" thickBot="1" x14ac:dyDescent="0.25">
      <c r="A93" s="13"/>
      <c r="B93" s="28"/>
      <c r="C93" s="13"/>
      <c r="D93" s="13"/>
      <c r="E93" s="13"/>
      <c r="F93" s="13"/>
      <c r="G93" s="13"/>
      <c r="H93" s="25">
        <f t="shared" si="10"/>
        <v>0</v>
      </c>
    </row>
    <row r="94" spans="1:8" ht="16" thickTop="1" x14ac:dyDescent="0.2">
      <c r="A94" s="26" t="str">
        <f>+"Subtotal " &amp; A88</f>
        <v>Subtotal Legal Services</v>
      </c>
      <c r="B94" s="26"/>
      <c r="C94" s="26"/>
      <c r="D94" s="26"/>
      <c r="E94" s="26"/>
      <c r="F94" s="26"/>
      <c r="G94" s="26"/>
      <c r="H94" s="27">
        <f>SUM(H89:H93)</f>
        <v>0</v>
      </c>
    </row>
    <row r="95" spans="1:8" x14ac:dyDescent="0.2">
      <c r="A95" s="68" t="s">
        <v>41</v>
      </c>
      <c r="B95" s="68"/>
      <c r="C95" s="68"/>
      <c r="D95" s="68"/>
      <c r="E95" s="68"/>
      <c r="F95" s="68"/>
      <c r="G95" s="68"/>
      <c r="H95" s="69"/>
    </row>
    <row r="96" spans="1:8" x14ac:dyDescent="0.2">
      <c r="A96" s="13"/>
      <c r="B96" s="28"/>
      <c r="C96" s="13"/>
      <c r="D96" s="13"/>
      <c r="E96" s="13"/>
      <c r="F96" s="13"/>
      <c r="G96" s="13"/>
      <c r="H96" s="25">
        <f>+ROUND(IF(ISBLANK(B96),0,(IF(ISBLANK(D96),B96,IF(ISBLANK(F96),D96*B96,F96*D96*B96)))),0)</f>
        <v>0</v>
      </c>
    </row>
    <row r="97" spans="1:8" x14ac:dyDescent="0.2">
      <c r="A97" s="13"/>
      <c r="B97" s="28"/>
      <c r="C97" s="13"/>
      <c r="D97" s="13"/>
      <c r="E97" s="13"/>
      <c r="F97" s="13"/>
      <c r="G97" s="13"/>
      <c r="H97" s="25">
        <f t="shared" ref="H97:H100" si="11">+ROUND(IF(ISBLANK(B97),0,(IF(ISBLANK(D97),B97,IF(ISBLANK(F97),D97*B97,F97*D97*B97)))),0)</f>
        <v>0</v>
      </c>
    </row>
    <row r="98" spans="1:8" x14ac:dyDescent="0.2">
      <c r="A98" s="13"/>
      <c r="B98" s="28"/>
      <c r="C98" s="13"/>
      <c r="D98" s="13"/>
      <c r="E98" s="13"/>
      <c r="F98" s="13"/>
      <c r="G98" s="13"/>
      <c r="H98" s="25">
        <f t="shared" si="11"/>
        <v>0</v>
      </c>
    </row>
    <row r="99" spans="1:8" x14ac:dyDescent="0.2">
      <c r="A99" s="13"/>
      <c r="B99" s="28"/>
      <c r="C99" s="13"/>
      <c r="D99" s="13"/>
      <c r="E99" s="13"/>
      <c r="F99" s="13"/>
      <c r="G99" s="13"/>
      <c r="H99" s="25">
        <f t="shared" si="11"/>
        <v>0</v>
      </c>
    </row>
    <row r="100" spans="1:8" ht="16" thickBot="1" x14ac:dyDescent="0.25">
      <c r="A100" s="13"/>
      <c r="B100" s="28"/>
      <c r="C100" s="13"/>
      <c r="D100" s="13"/>
      <c r="E100" s="13"/>
      <c r="F100" s="13"/>
      <c r="G100" s="13"/>
      <c r="H100" s="25">
        <f t="shared" si="11"/>
        <v>0</v>
      </c>
    </row>
    <row r="101" spans="1:8" ht="16" thickTop="1" x14ac:dyDescent="0.2">
      <c r="A101" s="26" t="str">
        <f>+"Subtotal " &amp; A95</f>
        <v>Subtotal Life Skills</v>
      </c>
      <c r="B101" s="26"/>
      <c r="C101" s="26"/>
      <c r="D101" s="26"/>
      <c r="E101" s="26"/>
      <c r="F101" s="26"/>
      <c r="G101" s="26"/>
      <c r="H101" s="27">
        <f>SUM(H96:H100)</f>
        <v>0</v>
      </c>
    </row>
    <row r="102" spans="1:8" x14ac:dyDescent="0.2">
      <c r="A102" s="68" t="s">
        <v>42</v>
      </c>
      <c r="B102" s="68"/>
      <c r="C102" s="68"/>
      <c r="D102" s="68"/>
      <c r="E102" s="68"/>
      <c r="F102" s="68"/>
      <c r="G102" s="68"/>
      <c r="H102" s="69"/>
    </row>
    <row r="103" spans="1:8" x14ac:dyDescent="0.2">
      <c r="A103" s="13"/>
      <c r="B103" s="28"/>
      <c r="C103" s="13"/>
      <c r="D103" s="13"/>
      <c r="E103" s="13"/>
      <c r="F103" s="13"/>
      <c r="G103" s="13"/>
      <c r="H103" s="25">
        <f>+ROUND(IF(ISBLANK(B103),0,(IF(ISBLANK(D103),B103,IF(ISBLANK(F103),D103*B103,F103*D103*B103)))),0)</f>
        <v>0</v>
      </c>
    </row>
    <row r="104" spans="1:8" x14ac:dyDescent="0.2">
      <c r="A104" s="13"/>
      <c r="B104" s="28"/>
      <c r="C104" s="13"/>
      <c r="D104" s="13"/>
      <c r="E104" s="13"/>
      <c r="F104" s="13"/>
      <c r="G104" s="13"/>
      <c r="H104" s="25">
        <f t="shared" ref="H104:H107" si="12">+ROUND(IF(ISBLANK(B104),0,(IF(ISBLANK(D104),B104,IF(ISBLANK(F104),D104*B104,F104*D104*B104)))),0)</f>
        <v>0</v>
      </c>
    </row>
    <row r="105" spans="1:8" x14ac:dyDescent="0.2">
      <c r="A105" s="13"/>
      <c r="B105" s="28"/>
      <c r="C105" s="13"/>
      <c r="D105" s="13"/>
      <c r="E105" s="13"/>
      <c r="F105" s="13"/>
      <c r="G105" s="13"/>
      <c r="H105" s="25">
        <f t="shared" si="12"/>
        <v>0</v>
      </c>
    </row>
    <row r="106" spans="1:8" x14ac:dyDescent="0.2">
      <c r="A106" s="13"/>
      <c r="B106" s="28"/>
      <c r="C106" s="13"/>
      <c r="D106" s="13"/>
      <c r="E106" s="13"/>
      <c r="F106" s="13"/>
      <c r="G106" s="13"/>
      <c r="H106" s="25">
        <f t="shared" si="12"/>
        <v>0</v>
      </c>
    </row>
    <row r="107" spans="1:8" ht="16" thickBot="1" x14ac:dyDescent="0.25">
      <c r="A107" s="13"/>
      <c r="B107" s="28"/>
      <c r="C107" s="13"/>
      <c r="D107" s="13"/>
      <c r="E107" s="13"/>
      <c r="F107" s="13"/>
      <c r="G107" s="13"/>
      <c r="H107" s="25">
        <f t="shared" si="12"/>
        <v>0</v>
      </c>
    </row>
    <row r="108" spans="1:8" ht="16" thickTop="1" x14ac:dyDescent="0.2">
      <c r="A108" s="26" t="str">
        <f>+"Subtotal " &amp; A102</f>
        <v>Subtotal Mental Health Services</v>
      </c>
      <c r="B108" s="26"/>
      <c r="C108" s="26"/>
      <c r="D108" s="26"/>
      <c r="E108" s="26"/>
      <c r="F108" s="26"/>
      <c r="G108" s="26"/>
      <c r="H108" s="27">
        <f>SUM(H103:H107)</f>
        <v>0</v>
      </c>
    </row>
    <row r="109" spans="1:8" x14ac:dyDescent="0.2">
      <c r="A109" s="68" t="s">
        <v>43</v>
      </c>
      <c r="B109" s="68"/>
      <c r="C109" s="68"/>
      <c r="D109" s="68"/>
      <c r="E109" s="68"/>
      <c r="F109" s="68"/>
      <c r="G109" s="68"/>
      <c r="H109" s="69"/>
    </row>
    <row r="110" spans="1:8" x14ac:dyDescent="0.2">
      <c r="A110" s="13"/>
      <c r="B110" s="28"/>
      <c r="C110" s="13"/>
      <c r="D110" s="13"/>
      <c r="E110" s="13"/>
      <c r="F110" s="13"/>
      <c r="G110" s="13"/>
      <c r="H110" s="25">
        <f>+ROUND(IF(ISBLANK(B110),0,(IF(ISBLANK(D110),B110,IF(ISBLANK(F110),D110*B110,F110*D110*B110)))),0)</f>
        <v>0</v>
      </c>
    </row>
    <row r="111" spans="1:8" x14ac:dyDescent="0.2">
      <c r="A111" s="13"/>
      <c r="B111" s="28"/>
      <c r="C111" s="13"/>
      <c r="D111" s="13"/>
      <c r="E111" s="13"/>
      <c r="F111" s="13"/>
      <c r="G111" s="13"/>
      <c r="H111" s="25">
        <f t="shared" ref="H111:H114" si="13">+ROUND(IF(ISBLANK(B111),0,(IF(ISBLANK(D111),B111,IF(ISBLANK(F111),D111*B111,F111*D111*B111)))),0)</f>
        <v>0</v>
      </c>
    </row>
    <row r="112" spans="1:8" x14ac:dyDescent="0.2">
      <c r="A112" s="13"/>
      <c r="B112" s="28"/>
      <c r="C112" s="13"/>
      <c r="D112" s="13"/>
      <c r="E112" s="13"/>
      <c r="F112" s="13"/>
      <c r="G112" s="13"/>
      <c r="H112" s="25">
        <f t="shared" si="13"/>
        <v>0</v>
      </c>
    </row>
    <row r="113" spans="1:8" x14ac:dyDescent="0.2">
      <c r="A113" s="13"/>
      <c r="B113" s="28"/>
      <c r="C113" s="13"/>
      <c r="D113" s="13"/>
      <c r="E113" s="13"/>
      <c r="F113" s="13"/>
      <c r="G113" s="13"/>
      <c r="H113" s="25">
        <f t="shared" si="13"/>
        <v>0</v>
      </c>
    </row>
    <row r="114" spans="1:8" ht="16" thickBot="1" x14ac:dyDescent="0.25">
      <c r="A114" s="13"/>
      <c r="B114" s="28"/>
      <c r="C114" s="13"/>
      <c r="D114" s="13"/>
      <c r="E114" s="13"/>
      <c r="F114" s="13"/>
      <c r="G114" s="13"/>
      <c r="H114" s="25">
        <f t="shared" si="13"/>
        <v>0</v>
      </c>
    </row>
    <row r="115" spans="1:8" ht="16" thickTop="1" x14ac:dyDescent="0.2">
      <c r="A115" s="26" t="str">
        <f>+"Subtotal " &amp; A109</f>
        <v>Subtotal Outpatient Health Services</v>
      </c>
      <c r="B115" s="26"/>
      <c r="C115" s="26"/>
      <c r="D115" s="26"/>
      <c r="E115" s="26"/>
      <c r="F115" s="26"/>
      <c r="G115" s="26"/>
      <c r="H115" s="27">
        <f>SUM(H110:H114)</f>
        <v>0</v>
      </c>
    </row>
    <row r="116" spans="1:8" x14ac:dyDescent="0.2">
      <c r="A116" s="68" t="s">
        <v>44</v>
      </c>
      <c r="B116" s="68"/>
      <c r="C116" s="68"/>
      <c r="D116" s="68"/>
      <c r="E116" s="68"/>
      <c r="F116" s="68"/>
      <c r="G116" s="68"/>
      <c r="H116" s="69"/>
    </row>
    <row r="117" spans="1:8" x14ac:dyDescent="0.2">
      <c r="A117" s="13"/>
      <c r="B117" s="28"/>
      <c r="C117" s="13"/>
      <c r="D117" s="13"/>
      <c r="E117" s="13"/>
      <c r="F117" s="13"/>
      <c r="G117" s="13"/>
      <c r="H117" s="25">
        <f>+ROUND(IF(ISBLANK(B117),0,(IF(ISBLANK(D117),B117,IF(ISBLANK(F117),D117*B117,F117*D117*B117)))),0)</f>
        <v>0</v>
      </c>
    </row>
    <row r="118" spans="1:8" x14ac:dyDescent="0.2">
      <c r="A118" s="13"/>
      <c r="B118" s="28"/>
      <c r="C118" s="13"/>
      <c r="D118" s="13"/>
      <c r="E118" s="13"/>
      <c r="F118" s="13"/>
      <c r="G118" s="13"/>
      <c r="H118" s="25">
        <f t="shared" ref="H118:H121" si="14">+ROUND(IF(ISBLANK(B118),0,(IF(ISBLANK(D118),B118,IF(ISBLANK(F118),D118*B118,F118*D118*B118)))),0)</f>
        <v>0</v>
      </c>
    </row>
    <row r="119" spans="1:8" x14ac:dyDescent="0.2">
      <c r="A119" s="13"/>
      <c r="B119" s="28"/>
      <c r="C119" s="13"/>
      <c r="D119" s="13"/>
      <c r="E119" s="13"/>
      <c r="F119" s="13"/>
      <c r="G119" s="13"/>
      <c r="H119" s="25">
        <f t="shared" si="14"/>
        <v>0</v>
      </c>
    </row>
    <row r="120" spans="1:8" x14ac:dyDescent="0.2">
      <c r="A120" s="13"/>
      <c r="B120" s="28"/>
      <c r="C120" s="13"/>
      <c r="D120" s="13"/>
      <c r="E120" s="13"/>
      <c r="F120" s="13"/>
      <c r="G120" s="13"/>
      <c r="H120" s="25">
        <f t="shared" si="14"/>
        <v>0</v>
      </c>
    </row>
    <row r="121" spans="1:8" ht="16" thickBot="1" x14ac:dyDescent="0.25">
      <c r="A121" s="13"/>
      <c r="B121" s="28"/>
      <c r="C121" s="13"/>
      <c r="D121" s="13"/>
      <c r="E121" s="13"/>
      <c r="F121" s="13"/>
      <c r="G121" s="13"/>
      <c r="H121" s="25">
        <f t="shared" si="14"/>
        <v>0</v>
      </c>
    </row>
    <row r="122" spans="1:8" ht="16" thickTop="1" x14ac:dyDescent="0.2">
      <c r="A122" s="26" t="str">
        <f>+"Subtotal " &amp; A116</f>
        <v>Subtotal Outreach Services</v>
      </c>
      <c r="B122" s="26"/>
      <c r="C122" s="26"/>
      <c r="D122" s="26"/>
      <c r="E122" s="26"/>
      <c r="F122" s="26"/>
      <c r="G122" s="26"/>
      <c r="H122" s="27">
        <f>SUM(H117:H121)</f>
        <v>0</v>
      </c>
    </row>
    <row r="123" spans="1:8" x14ac:dyDescent="0.2">
      <c r="A123" s="68" t="s">
        <v>45</v>
      </c>
      <c r="B123" s="68"/>
      <c r="C123" s="68"/>
      <c r="D123" s="68"/>
      <c r="E123" s="68"/>
      <c r="F123" s="68"/>
      <c r="G123" s="68"/>
      <c r="H123" s="69"/>
    </row>
    <row r="124" spans="1:8" x14ac:dyDescent="0.2">
      <c r="A124" s="13"/>
      <c r="B124" s="28"/>
      <c r="C124" s="13"/>
      <c r="D124" s="13"/>
      <c r="E124" s="13"/>
      <c r="F124" s="13"/>
      <c r="G124" s="13"/>
      <c r="H124" s="25">
        <f>+ROUND(IF(ISBLANK(B124),0,(IF(ISBLANK(D124),B124,IF(ISBLANK(F124),D124*B124,F124*D124*B124)))),0)</f>
        <v>0</v>
      </c>
    </row>
    <row r="125" spans="1:8" x14ac:dyDescent="0.2">
      <c r="A125" s="13"/>
      <c r="B125" s="28"/>
      <c r="C125" s="13"/>
      <c r="D125" s="13"/>
      <c r="E125" s="13"/>
      <c r="F125" s="13"/>
      <c r="G125" s="13"/>
      <c r="H125" s="25">
        <f t="shared" ref="H125:H128" si="15">+ROUND(IF(ISBLANK(B125),0,(IF(ISBLANK(D125),B125,IF(ISBLANK(F125),D125*B125,F125*D125*B125)))),0)</f>
        <v>0</v>
      </c>
    </row>
    <row r="126" spans="1:8" x14ac:dyDescent="0.2">
      <c r="A126" s="13"/>
      <c r="B126" s="28"/>
      <c r="C126" s="13"/>
      <c r="D126" s="13"/>
      <c r="E126" s="13"/>
      <c r="F126" s="13"/>
      <c r="G126" s="13"/>
      <c r="H126" s="25">
        <f t="shared" si="15"/>
        <v>0</v>
      </c>
    </row>
    <row r="127" spans="1:8" x14ac:dyDescent="0.2">
      <c r="A127" s="13"/>
      <c r="B127" s="28"/>
      <c r="C127" s="13"/>
      <c r="D127" s="13"/>
      <c r="E127" s="13"/>
      <c r="F127" s="13"/>
      <c r="G127" s="13"/>
      <c r="H127" s="25">
        <f t="shared" si="15"/>
        <v>0</v>
      </c>
    </row>
    <row r="128" spans="1:8" ht="16" thickBot="1" x14ac:dyDescent="0.25">
      <c r="A128" s="13"/>
      <c r="B128" s="28"/>
      <c r="C128" s="13"/>
      <c r="D128" s="13"/>
      <c r="E128" s="13"/>
      <c r="F128" s="13"/>
      <c r="G128" s="13"/>
      <c r="H128" s="25">
        <f t="shared" si="15"/>
        <v>0</v>
      </c>
    </row>
    <row r="129" spans="1:8" ht="16" thickTop="1" x14ac:dyDescent="0.2">
      <c r="A129" s="26" t="str">
        <f>+"Subtotal " &amp; A123</f>
        <v>Subtotal Substance Abuse Treatment Services</v>
      </c>
      <c r="B129" s="26"/>
      <c r="C129" s="26"/>
      <c r="D129" s="26"/>
      <c r="E129" s="26"/>
      <c r="F129" s="26"/>
      <c r="G129" s="26"/>
      <c r="H129" s="27">
        <f>SUM(H124:H128)</f>
        <v>0</v>
      </c>
    </row>
    <row r="130" spans="1:8" x14ac:dyDescent="0.2">
      <c r="A130" s="68" t="s">
        <v>46</v>
      </c>
      <c r="B130" s="68"/>
      <c r="C130" s="68"/>
      <c r="D130" s="68"/>
      <c r="E130" s="68"/>
      <c r="F130" s="68"/>
      <c r="G130" s="68"/>
      <c r="H130" s="69"/>
    </row>
    <row r="131" spans="1:8" x14ac:dyDescent="0.2">
      <c r="A131" s="13"/>
      <c r="B131" s="28"/>
      <c r="C131" s="13"/>
      <c r="D131" s="13"/>
      <c r="E131" s="13"/>
      <c r="F131" s="13"/>
      <c r="G131" s="13"/>
      <c r="H131" s="25">
        <f>+ROUND(IF(ISBLANK(B131),0,(IF(ISBLANK(D131),B131,IF(ISBLANK(F131),D131*B131,F131*D131*B131)))),0)</f>
        <v>0</v>
      </c>
    </row>
    <row r="132" spans="1:8" x14ac:dyDescent="0.2">
      <c r="A132" s="13"/>
      <c r="B132" s="28"/>
      <c r="C132" s="13"/>
      <c r="D132" s="13"/>
      <c r="E132" s="13"/>
      <c r="F132" s="13"/>
      <c r="G132" s="13"/>
      <c r="H132" s="25">
        <f t="shared" ref="H132:H135" si="16">+ROUND(IF(ISBLANK(B132),0,(IF(ISBLANK(D132),B132,IF(ISBLANK(F132),D132*B132,F132*D132*B132)))),0)</f>
        <v>0</v>
      </c>
    </row>
    <row r="133" spans="1:8" x14ac:dyDescent="0.2">
      <c r="A133" s="13"/>
      <c r="B133" s="28"/>
      <c r="C133" s="13"/>
      <c r="D133" s="13"/>
      <c r="E133" s="13"/>
      <c r="F133" s="13"/>
      <c r="G133" s="13"/>
      <c r="H133" s="25">
        <f t="shared" si="16"/>
        <v>0</v>
      </c>
    </row>
    <row r="134" spans="1:8" x14ac:dyDescent="0.2">
      <c r="A134" s="13"/>
      <c r="B134" s="28"/>
      <c r="C134" s="13"/>
      <c r="D134" s="13"/>
      <c r="E134" s="13"/>
      <c r="F134" s="13"/>
      <c r="G134" s="13"/>
      <c r="H134" s="25">
        <f t="shared" si="16"/>
        <v>0</v>
      </c>
    </row>
    <row r="135" spans="1:8" ht="16" thickBot="1" x14ac:dyDescent="0.25">
      <c r="A135" s="13"/>
      <c r="B135" s="28"/>
      <c r="C135" s="13"/>
      <c r="D135" s="13"/>
      <c r="E135" s="13"/>
      <c r="F135" s="13"/>
      <c r="G135" s="13"/>
      <c r="H135" s="25">
        <f t="shared" si="16"/>
        <v>0</v>
      </c>
    </row>
    <row r="136" spans="1:8" ht="16" thickTop="1" x14ac:dyDescent="0.2">
      <c r="A136" s="26" t="str">
        <f>+"Subtotal " &amp; A130</f>
        <v>Subtotal Transportation</v>
      </c>
      <c r="B136" s="26"/>
      <c r="C136" s="26"/>
      <c r="D136" s="26"/>
      <c r="E136" s="26"/>
      <c r="F136" s="26"/>
      <c r="G136" s="26"/>
      <c r="H136" s="27">
        <f>SUM(H131:H135)</f>
        <v>0</v>
      </c>
    </row>
    <row r="137" spans="1:8" x14ac:dyDescent="0.2">
      <c r="A137" s="68" t="s">
        <v>47</v>
      </c>
      <c r="B137" s="68"/>
      <c r="C137" s="68"/>
      <c r="D137" s="68"/>
      <c r="E137" s="68"/>
      <c r="F137" s="68"/>
      <c r="G137" s="68"/>
      <c r="H137" s="69"/>
    </row>
    <row r="138" spans="1:8" x14ac:dyDescent="0.2">
      <c r="A138" s="13"/>
      <c r="B138" s="28"/>
      <c r="C138" s="13"/>
      <c r="D138" s="13"/>
      <c r="E138" s="13"/>
      <c r="F138" s="13"/>
      <c r="G138" s="13"/>
      <c r="H138" s="25">
        <f>+ROUND(IF(ISBLANK(B138),0,(IF(ISBLANK(D138),B138,IF(ISBLANK(F138),D138*B138,F138*D138*B138)))),0)</f>
        <v>0</v>
      </c>
    </row>
    <row r="139" spans="1:8" x14ac:dyDescent="0.2">
      <c r="A139" s="13"/>
      <c r="B139" s="28"/>
      <c r="C139" s="13"/>
      <c r="D139" s="13"/>
      <c r="E139" s="13"/>
      <c r="F139" s="13"/>
      <c r="G139" s="13"/>
      <c r="H139" s="25">
        <f t="shared" ref="H139:H142" si="17">+ROUND(IF(ISBLANK(B139),0,(IF(ISBLANK(D139),B139,IF(ISBLANK(F139),D139*B139,F139*D139*B139)))),0)</f>
        <v>0</v>
      </c>
    </row>
    <row r="140" spans="1:8" x14ac:dyDescent="0.2">
      <c r="A140" s="13"/>
      <c r="B140" s="28"/>
      <c r="C140" s="13"/>
      <c r="D140" s="13"/>
      <c r="E140" s="13"/>
      <c r="F140" s="13"/>
      <c r="G140" s="13"/>
      <c r="H140" s="25">
        <f t="shared" si="17"/>
        <v>0</v>
      </c>
    </row>
    <row r="141" spans="1:8" x14ac:dyDescent="0.2">
      <c r="A141" s="13"/>
      <c r="B141" s="28"/>
      <c r="C141" s="13"/>
      <c r="D141" s="13"/>
      <c r="E141" s="13"/>
      <c r="F141" s="13"/>
      <c r="G141" s="13"/>
      <c r="H141" s="25">
        <f t="shared" si="17"/>
        <v>0</v>
      </c>
    </row>
    <row r="142" spans="1:8" ht="16" thickBot="1" x14ac:dyDescent="0.25">
      <c r="A142" s="13"/>
      <c r="B142" s="28"/>
      <c r="C142" s="13"/>
      <c r="D142" s="13"/>
      <c r="E142" s="13"/>
      <c r="F142" s="13"/>
      <c r="G142" s="13"/>
      <c r="H142" s="25">
        <f t="shared" si="17"/>
        <v>0</v>
      </c>
    </row>
    <row r="143" spans="1:8" ht="16" thickTop="1" x14ac:dyDescent="0.2">
      <c r="A143" s="26" t="str">
        <f>+"Subtotal " &amp; A137</f>
        <v>Subtotal Utility Deposits</v>
      </c>
      <c r="B143" s="26"/>
      <c r="C143" s="26"/>
      <c r="D143" s="26"/>
      <c r="E143" s="26"/>
      <c r="F143" s="26"/>
      <c r="G143" s="26"/>
      <c r="H143" s="27">
        <f>SUM(H138:H142)</f>
        <v>0</v>
      </c>
    </row>
    <row r="144" spans="1:8" ht="20" thickBot="1" x14ac:dyDescent="0.3">
      <c r="A144" s="73" t="s">
        <v>48</v>
      </c>
      <c r="B144" s="73"/>
      <c r="C144" s="73"/>
      <c r="D144" s="73"/>
      <c r="E144" s="73"/>
      <c r="F144" s="73"/>
      <c r="G144" s="29"/>
      <c r="H144" s="15">
        <f>+SUM(H143,H136,H129,H122,H115,H101,H94,H87,H80,H73,H66,H59,H52,H45,H38,H108)</f>
        <v>157000</v>
      </c>
    </row>
    <row r="145" spans="1:8" s="3" customFormat="1" ht="49" customHeight="1" x14ac:dyDescent="0.25">
      <c r="A145" s="20"/>
      <c r="B145" s="20"/>
      <c r="C145" s="20"/>
      <c r="D145" s="20"/>
      <c r="E145" s="20"/>
      <c r="F145" s="20"/>
      <c r="G145" s="20"/>
      <c r="H145" s="21"/>
    </row>
    <row r="146" spans="1:8" ht="24" x14ac:dyDescent="0.2">
      <c r="A146" s="80" t="s">
        <v>49</v>
      </c>
      <c r="B146" s="80"/>
      <c r="C146" s="80"/>
      <c r="D146" s="80"/>
      <c r="E146" s="80"/>
      <c r="F146" s="80"/>
      <c r="G146" s="80"/>
      <c r="H146" s="80"/>
    </row>
    <row r="147" spans="1:8" x14ac:dyDescent="0.2">
      <c r="A147" s="81" t="s">
        <v>50</v>
      </c>
      <c r="B147" s="81"/>
      <c r="C147" s="81"/>
      <c r="D147" s="81"/>
      <c r="E147" s="81"/>
      <c r="F147" s="81"/>
      <c r="G147" s="81"/>
      <c r="H147" s="81"/>
    </row>
    <row r="148" spans="1:8" x14ac:dyDescent="0.2">
      <c r="A148" s="13"/>
      <c r="B148" s="28"/>
      <c r="C148" s="13"/>
      <c r="D148" s="13"/>
      <c r="E148" s="13"/>
      <c r="F148" s="13"/>
      <c r="G148" s="13"/>
      <c r="H148" s="25">
        <f>+ROUND(IF(ISBLANK(B148),0,(IF(ISBLANK(D148),B148,IF(ISBLANK(F148),D148*B148,F148*D148*B148)))),0)</f>
        <v>0</v>
      </c>
    </row>
    <row r="149" spans="1:8" x14ac:dyDescent="0.2">
      <c r="A149" s="13"/>
      <c r="B149" s="28"/>
      <c r="C149" s="13"/>
      <c r="D149" s="13"/>
      <c r="E149" s="13"/>
      <c r="F149" s="13"/>
      <c r="G149" s="13"/>
      <c r="H149" s="25">
        <f>+ROUND(IF(ISBLANK(B149),0,(IF(ISBLANK(D149),B149,IF(ISBLANK(F149),D149*B149,F149*D149*B149)))),0)</f>
        <v>0</v>
      </c>
    </row>
    <row r="150" spans="1:8" x14ac:dyDescent="0.2">
      <c r="A150" s="13"/>
      <c r="B150" s="28"/>
      <c r="C150" s="13"/>
      <c r="D150" s="13"/>
      <c r="E150" s="13"/>
      <c r="F150" s="13"/>
      <c r="G150" s="13"/>
      <c r="H150" s="25">
        <f t="shared" ref="H150:H152" si="18">+ROUND(IF(ISBLANK(B150),0,(IF(ISBLANK(D150),B150,IF(ISBLANK(F150),D150*B150,F150*D150*B150)))),0)</f>
        <v>0</v>
      </c>
    </row>
    <row r="151" spans="1:8" x14ac:dyDescent="0.2">
      <c r="A151" s="13"/>
      <c r="B151" s="28"/>
      <c r="C151" s="13"/>
      <c r="D151" s="13"/>
      <c r="E151" s="13"/>
      <c r="F151" s="13"/>
      <c r="G151" s="13"/>
      <c r="H151" s="25">
        <f t="shared" si="18"/>
        <v>0</v>
      </c>
    </row>
    <row r="152" spans="1:8" ht="16" thickBot="1" x14ac:dyDescent="0.25">
      <c r="A152" s="13"/>
      <c r="B152" s="28"/>
      <c r="C152" s="13"/>
      <c r="D152" s="13"/>
      <c r="E152" s="13"/>
      <c r="F152" s="13"/>
      <c r="G152" s="13"/>
      <c r="H152" s="25">
        <f t="shared" si="18"/>
        <v>0</v>
      </c>
    </row>
    <row r="153" spans="1:8" ht="16" thickTop="1" x14ac:dyDescent="0.2">
      <c r="A153" s="26" t="str">
        <f>+"Subtotal " &amp; A147</f>
        <v>Subtotal Maintenance/Repair</v>
      </c>
      <c r="B153" s="26"/>
      <c r="C153" s="26"/>
      <c r="D153" s="26"/>
      <c r="E153" s="26"/>
      <c r="F153" s="26"/>
      <c r="G153" s="26"/>
      <c r="H153" s="27">
        <f>SUM(H148:H152)</f>
        <v>0</v>
      </c>
    </row>
    <row r="154" spans="1:8" x14ac:dyDescent="0.2">
      <c r="A154" s="68" t="s">
        <v>51</v>
      </c>
      <c r="B154" s="68"/>
      <c r="C154" s="68"/>
      <c r="D154" s="68"/>
      <c r="E154" s="68"/>
      <c r="F154" s="68"/>
      <c r="G154" s="68"/>
      <c r="H154" s="68"/>
    </row>
    <row r="155" spans="1:8" x14ac:dyDescent="0.2">
      <c r="A155" s="13"/>
      <c r="B155" s="28"/>
      <c r="C155" s="13"/>
      <c r="D155" s="13"/>
      <c r="E155" s="13"/>
      <c r="F155" s="13"/>
      <c r="G155" s="13"/>
      <c r="H155" s="25">
        <f>+ROUND(IF(ISBLANK(B155),0,(IF(ISBLANK(D155),B155,IF(ISBLANK(F155),D155*B155,F155*D155*B155)))),0)</f>
        <v>0</v>
      </c>
    </row>
    <row r="156" spans="1:8" x14ac:dyDescent="0.2">
      <c r="A156" s="13"/>
      <c r="B156" s="28"/>
      <c r="C156" s="13"/>
      <c r="D156" s="13"/>
      <c r="E156" s="13"/>
      <c r="F156" s="13"/>
      <c r="G156" s="13"/>
      <c r="H156" s="25">
        <f t="shared" ref="H156:H159" si="19">+ROUND(IF(ISBLANK(B156),0,(IF(ISBLANK(D156),B156,IF(ISBLANK(F156),D156*B156,F156*D156*B156)))),0)</f>
        <v>0</v>
      </c>
    </row>
    <row r="157" spans="1:8" x14ac:dyDescent="0.2">
      <c r="A157" s="13"/>
      <c r="B157" s="28"/>
      <c r="C157" s="13"/>
      <c r="D157" s="13"/>
      <c r="E157" s="13"/>
      <c r="F157" s="13"/>
      <c r="G157" s="13"/>
      <c r="H157" s="25">
        <f t="shared" si="19"/>
        <v>0</v>
      </c>
    </row>
    <row r="158" spans="1:8" x14ac:dyDescent="0.2">
      <c r="A158" s="13"/>
      <c r="B158" s="28"/>
      <c r="C158" s="13"/>
      <c r="D158" s="13"/>
      <c r="E158" s="13"/>
      <c r="F158" s="13"/>
      <c r="G158" s="13"/>
      <c r="H158" s="25">
        <f t="shared" si="19"/>
        <v>0</v>
      </c>
    </row>
    <row r="159" spans="1:8" ht="16" thickBot="1" x14ac:dyDescent="0.25">
      <c r="A159" s="13"/>
      <c r="B159" s="28"/>
      <c r="C159" s="13"/>
      <c r="D159" s="13"/>
      <c r="E159" s="13"/>
      <c r="F159" s="13"/>
      <c r="G159" s="13"/>
      <c r="H159" s="25">
        <f t="shared" si="19"/>
        <v>0</v>
      </c>
    </row>
    <row r="160" spans="1:8" ht="16" thickTop="1" x14ac:dyDescent="0.2">
      <c r="A160" s="26" t="str">
        <f>+"Subtotal " &amp; A154</f>
        <v>Subtotal Property Taxes &amp; Insurance</v>
      </c>
      <c r="B160" s="26"/>
      <c r="C160" s="26"/>
      <c r="D160" s="26"/>
      <c r="E160" s="26"/>
      <c r="F160" s="26"/>
      <c r="G160" s="26"/>
      <c r="H160" s="27">
        <f>SUBTOTAL(109,H155:H159)</f>
        <v>0</v>
      </c>
    </row>
    <row r="161" spans="1:8" x14ac:dyDescent="0.2">
      <c r="A161" s="68" t="s">
        <v>52</v>
      </c>
      <c r="B161" s="68"/>
      <c r="C161" s="68"/>
      <c r="D161" s="68"/>
      <c r="E161" s="68"/>
      <c r="F161" s="68"/>
      <c r="G161" s="68"/>
      <c r="H161" s="68"/>
    </row>
    <row r="162" spans="1:8" x14ac:dyDescent="0.2">
      <c r="A162" s="13"/>
      <c r="B162" s="28"/>
      <c r="C162" s="13"/>
      <c r="D162" s="13"/>
      <c r="E162" s="13"/>
      <c r="F162" s="13"/>
      <c r="G162" s="13"/>
      <c r="H162" s="25">
        <f>+ROUND(IF(ISBLANK(B162),0,(IF(ISBLANK(D162),B162,IF(ISBLANK(F162),D162*B162,F162*D162*B162)))),0)</f>
        <v>0</v>
      </c>
    </row>
    <row r="163" spans="1:8" x14ac:dyDescent="0.2">
      <c r="A163" s="13"/>
      <c r="B163" s="28"/>
      <c r="C163" s="13"/>
      <c r="D163" s="13"/>
      <c r="E163" s="13"/>
      <c r="F163" s="13"/>
      <c r="G163" s="13"/>
      <c r="H163" s="25">
        <f t="shared" ref="H163:H166" si="20">+ROUND(IF(ISBLANK(B163),0,(IF(ISBLANK(D163),B163,IF(ISBLANK(F163),D163*B163,F163*D163*B163)))),0)</f>
        <v>0</v>
      </c>
    </row>
    <row r="164" spans="1:8" x14ac:dyDescent="0.2">
      <c r="A164" s="13"/>
      <c r="B164" s="28"/>
      <c r="C164" s="13"/>
      <c r="D164" s="13"/>
      <c r="E164" s="13"/>
      <c r="F164" s="13"/>
      <c r="G164" s="13"/>
      <c r="H164" s="25">
        <f t="shared" si="20"/>
        <v>0</v>
      </c>
    </row>
    <row r="165" spans="1:8" x14ac:dyDescent="0.2">
      <c r="A165" s="13"/>
      <c r="B165" s="28"/>
      <c r="C165" s="13"/>
      <c r="D165" s="13"/>
      <c r="E165" s="13"/>
      <c r="F165" s="13"/>
      <c r="G165" s="13"/>
      <c r="H165" s="25">
        <f t="shared" si="20"/>
        <v>0</v>
      </c>
    </row>
    <row r="166" spans="1:8" ht="16" thickBot="1" x14ac:dyDescent="0.25">
      <c r="A166" s="13"/>
      <c r="B166" s="28"/>
      <c r="C166" s="13"/>
      <c r="D166" s="13"/>
      <c r="E166" s="13"/>
      <c r="F166" s="13"/>
      <c r="G166" s="13"/>
      <c r="H166" s="25">
        <f t="shared" si="20"/>
        <v>0</v>
      </c>
    </row>
    <row r="167" spans="1:8" ht="16" thickTop="1" x14ac:dyDescent="0.2">
      <c r="A167" s="26" t="str">
        <f>+"Subtotal " &amp; A161</f>
        <v>Subtotal Replacement Reserve</v>
      </c>
      <c r="B167" s="26"/>
      <c r="C167" s="26"/>
      <c r="D167" s="26"/>
      <c r="E167" s="26"/>
      <c r="F167" s="26"/>
      <c r="G167" s="26"/>
      <c r="H167" s="27">
        <f>SUBTOTAL(109,H162:H166)</f>
        <v>0</v>
      </c>
    </row>
    <row r="168" spans="1:8" x14ac:dyDescent="0.2">
      <c r="A168" s="68" t="s">
        <v>53</v>
      </c>
      <c r="B168" s="68"/>
      <c r="C168" s="68"/>
      <c r="D168" s="68"/>
      <c r="E168" s="68"/>
      <c r="F168" s="68"/>
      <c r="G168" s="68"/>
      <c r="H168" s="68"/>
    </row>
    <row r="169" spans="1:8" x14ac:dyDescent="0.2">
      <c r="A169" s="13"/>
      <c r="B169" s="28"/>
      <c r="C169" s="13"/>
      <c r="D169" s="13"/>
      <c r="E169" s="13"/>
      <c r="F169" s="13"/>
      <c r="G169" s="13"/>
      <c r="H169" s="25">
        <f>+ROUND(IF(ISBLANK(B169),0,(IF(ISBLANK(D169),B169,IF(ISBLANK(F169),D169*B169,F169*D169*B169)))),0)</f>
        <v>0</v>
      </c>
    </row>
    <row r="170" spans="1:8" x14ac:dyDescent="0.2">
      <c r="A170" s="13"/>
      <c r="B170" s="28"/>
      <c r="C170" s="13"/>
      <c r="D170" s="13"/>
      <c r="E170" s="13"/>
      <c r="F170" s="13"/>
      <c r="G170" s="13"/>
      <c r="H170" s="25">
        <f t="shared" ref="H170:H173" si="21">+ROUND(IF(ISBLANK(B170),0,(IF(ISBLANK(D170),B170,IF(ISBLANK(F170),D170*B170,F170*D170*B170)))),0)</f>
        <v>0</v>
      </c>
    </row>
    <row r="171" spans="1:8" x14ac:dyDescent="0.2">
      <c r="A171" s="13"/>
      <c r="B171" s="28"/>
      <c r="C171" s="13"/>
      <c r="D171" s="13"/>
      <c r="E171" s="13"/>
      <c r="F171" s="13"/>
      <c r="G171" s="13"/>
      <c r="H171" s="25">
        <f t="shared" si="21"/>
        <v>0</v>
      </c>
    </row>
    <row r="172" spans="1:8" x14ac:dyDescent="0.2">
      <c r="A172" s="13"/>
      <c r="B172" s="28"/>
      <c r="C172" s="13"/>
      <c r="D172" s="13"/>
      <c r="E172" s="13"/>
      <c r="F172" s="13"/>
      <c r="G172" s="13"/>
      <c r="H172" s="25">
        <f t="shared" si="21"/>
        <v>0</v>
      </c>
    </row>
    <row r="173" spans="1:8" ht="16" thickBot="1" x14ac:dyDescent="0.25">
      <c r="A173" s="13"/>
      <c r="B173" s="28"/>
      <c r="C173" s="13"/>
      <c r="D173" s="13"/>
      <c r="E173" s="13"/>
      <c r="F173" s="13"/>
      <c r="G173" s="13"/>
      <c r="H173" s="25">
        <f t="shared" si="21"/>
        <v>0</v>
      </c>
    </row>
    <row r="174" spans="1:8" ht="16" thickTop="1" x14ac:dyDescent="0.2">
      <c r="A174" s="26" t="str">
        <f>+"Subtotal " &amp; A168</f>
        <v>Subtotal Building Security</v>
      </c>
      <c r="B174" s="26"/>
      <c r="C174" s="26"/>
      <c r="D174" s="26"/>
      <c r="E174" s="26"/>
      <c r="F174" s="26"/>
      <c r="G174" s="26"/>
      <c r="H174" s="27">
        <f>SUBTOTAL(109,H169:H173)</f>
        <v>0</v>
      </c>
    </row>
    <row r="175" spans="1:8" x14ac:dyDescent="0.2">
      <c r="A175" s="68" t="s">
        <v>54</v>
      </c>
      <c r="B175" s="68"/>
      <c r="C175" s="68"/>
      <c r="D175" s="68"/>
      <c r="E175" s="68"/>
      <c r="F175" s="68"/>
      <c r="G175" s="68"/>
      <c r="H175" s="68"/>
    </row>
    <row r="176" spans="1:8" x14ac:dyDescent="0.2">
      <c r="A176" s="13"/>
      <c r="B176" s="28"/>
      <c r="C176" s="13"/>
      <c r="D176" s="13"/>
      <c r="E176" s="13"/>
      <c r="F176" s="13"/>
      <c r="G176" s="13"/>
      <c r="H176" s="25">
        <f>+ROUND(IF(ISBLANK(B176),0,(IF(ISBLANK(D176),B176,IF(ISBLANK(F176),D176*B176,F176*D176*B176)))),0)</f>
        <v>0</v>
      </c>
    </row>
    <row r="177" spans="1:8" x14ac:dyDescent="0.2">
      <c r="A177" s="13"/>
      <c r="B177" s="28"/>
      <c r="C177" s="13"/>
      <c r="D177" s="13"/>
      <c r="E177" s="13"/>
      <c r="F177" s="13"/>
      <c r="G177" s="13"/>
      <c r="H177" s="25">
        <f t="shared" ref="H177:H180" si="22">+ROUND(IF(ISBLANK(B177),0,(IF(ISBLANK(D177),B177,IF(ISBLANK(F177),D177*B177,F177*D177*B177)))),0)</f>
        <v>0</v>
      </c>
    </row>
    <row r="178" spans="1:8" x14ac:dyDescent="0.2">
      <c r="A178" s="13"/>
      <c r="B178" s="28"/>
      <c r="C178" s="13"/>
      <c r="D178" s="13"/>
      <c r="E178" s="13"/>
      <c r="F178" s="13"/>
      <c r="G178" s="13"/>
      <c r="H178" s="25">
        <f t="shared" si="22"/>
        <v>0</v>
      </c>
    </row>
    <row r="179" spans="1:8" x14ac:dyDescent="0.2">
      <c r="A179" s="13"/>
      <c r="B179" s="28"/>
      <c r="C179" s="13"/>
      <c r="D179" s="13"/>
      <c r="E179" s="13"/>
      <c r="F179" s="13"/>
      <c r="G179" s="13"/>
      <c r="H179" s="25">
        <f t="shared" si="22"/>
        <v>0</v>
      </c>
    </row>
    <row r="180" spans="1:8" ht="16" thickBot="1" x14ac:dyDescent="0.25">
      <c r="A180" s="13"/>
      <c r="B180" s="28"/>
      <c r="C180" s="13"/>
      <c r="D180" s="13"/>
      <c r="E180" s="13"/>
      <c r="F180" s="13"/>
      <c r="G180" s="13"/>
      <c r="H180" s="25">
        <f t="shared" si="22"/>
        <v>0</v>
      </c>
    </row>
    <row r="181" spans="1:8" ht="16" thickTop="1" x14ac:dyDescent="0.2">
      <c r="A181" s="26" t="str">
        <f>+"Subtotal " &amp; A175</f>
        <v>Subtotal Electricity, Gas, and Water</v>
      </c>
      <c r="B181" s="26"/>
      <c r="C181" s="26"/>
      <c r="D181" s="26"/>
      <c r="E181" s="26"/>
      <c r="F181" s="26"/>
      <c r="G181" s="26"/>
      <c r="H181" s="27">
        <f>SUBTOTAL(109,H176:H180)</f>
        <v>0</v>
      </c>
    </row>
    <row r="182" spans="1:8" x14ac:dyDescent="0.2">
      <c r="A182" s="68" t="s">
        <v>55</v>
      </c>
      <c r="B182" s="68"/>
      <c r="C182" s="68"/>
      <c r="D182" s="68"/>
      <c r="E182" s="68"/>
      <c r="F182" s="68"/>
      <c r="G182" s="68"/>
      <c r="H182" s="68"/>
    </row>
    <row r="183" spans="1:8" x14ac:dyDescent="0.2">
      <c r="A183" s="13"/>
      <c r="B183" s="28"/>
      <c r="C183" s="13"/>
      <c r="D183" s="13"/>
      <c r="E183" s="13"/>
      <c r="F183" s="13"/>
      <c r="G183" s="13"/>
      <c r="H183" s="25">
        <f>+ROUND(IF(ISBLANK(B183),0,(IF(ISBLANK(D183),B183,IF(ISBLANK(F183),D183*B183,F183*D183*B183)))),0)</f>
        <v>0</v>
      </c>
    </row>
    <row r="184" spans="1:8" x14ac:dyDescent="0.2">
      <c r="A184" s="13"/>
      <c r="B184" s="28"/>
      <c r="C184" s="13"/>
      <c r="D184" s="13"/>
      <c r="E184" s="13"/>
      <c r="F184" s="13"/>
      <c r="G184" s="13"/>
      <c r="H184" s="25">
        <f t="shared" ref="H184:H187" si="23">+ROUND(IF(ISBLANK(B184),0,(IF(ISBLANK(D184),B184,IF(ISBLANK(F184),D184*B184,F184*D184*B184)))),0)</f>
        <v>0</v>
      </c>
    </row>
    <row r="185" spans="1:8" x14ac:dyDescent="0.2">
      <c r="A185" s="13"/>
      <c r="B185" s="28"/>
      <c r="C185" s="13"/>
      <c r="D185" s="13"/>
      <c r="E185" s="13"/>
      <c r="F185" s="13"/>
      <c r="G185" s="13"/>
      <c r="H185" s="25">
        <f t="shared" si="23"/>
        <v>0</v>
      </c>
    </row>
    <row r="186" spans="1:8" x14ac:dyDescent="0.2">
      <c r="A186" s="13"/>
      <c r="B186" s="28"/>
      <c r="C186" s="13"/>
      <c r="D186" s="13"/>
      <c r="E186" s="13"/>
      <c r="F186" s="13"/>
      <c r="G186" s="13"/>
      <c r="H186" s="25">
        <f t="shared" si="23"/>
        <v>0</v>
      </c>
    </row>
    <row r="187" spans="1:8" ht="16" thickBot="1" x14ac:dyDescent="0.25">
      <c r="A187" s="13"/>
      <c r="B187" s="28"/>
      <c r="C187" s="13"/>
      <c r="D187" s="13"/>
      <c r="E187" s="13"/>
      <c r="F187" s="13"/>
      <c r="G187" s="13"/>
      <c r="H187" s="25">
        <f t="shared" si="23"/>
        <v>0</v>
      </c>
    </row>
    <row r="188" spans="1:8" ht="16" thickTop="1" x14ac:dyDescent="0.2">
      <c r="A188" s="26" t="str">
        <f>+"Subtotal " &amp; A182</f>
        <v>Subtotal Furniture</v>
      </c>
      <c r="B188" s="26"/>
      <c r="C188" s="26"/>
      <c r="D188" s="26"/>
      <c r="E188" s="26"/>
      <c r="F188" s="26"/>
      <c r="G188" s="26"/>
      <c r="H188" s="27">
        <f>SUBTOTAL(109,H183:H187)</f>
        <v>0</v>
      </c>
    </row>
    <row r="189" spans="1:8" x14ac:dyDescent="0.2">
      <c r="A189" s="68" t="s">
        <v>56</v>
      </c>
      <c r="B189" s="68"/>
      <c r="C189" s="68"/>
      <c r="D189" s="68"/>
      <c r="E189" s="68"/>
      <c r="F189" s="68"/>
      <c r="G189" s="68"/>
      <c r="H189" s="68"/>
    </row>
    <row r="190" spans="1:8" x14ac:dyDescent="0.2">
      <c r="A190" s="13"/>
      <c r="B190" s="28"/>
      <c r="C190" s="13"/>
      <c r="D190" s="13"/>
      <c r="E190" s="13"/>
      <c r="F190" s="13"/>
      <c r="G190" s="13"/>
      <c r="H190" s="25">
        <f>+ROUND(IF(ISBLANK(B190),0,(IF(ISBLANK(D190),B190,IF(ISBLANK(F190),D190*B190,F190*D190*B190)))),0)</f>
        <v>0</v>
      </c>
    </row>
    <row r="191" spans="1:8" ht="16.5" customHeight="1" x14ac:dyDescent="0.2">
      <c r="A191" s="13"/>
      <c r="B191" s="28"/>
      <c r="C191" s="13"/>
      <c r="D191" s="13"/>
      <c r="E191" s="13"/>
      <c r="F191" s="13"/>
      <c r="G191" s="13"/>
      <c r="H191" s="25">
        <f t="shared" ref="H191:H194" si="24">+ROUND(IF(ISBLANK(B191),0,(IF(ISBLANK(D191),B191,IF(ISBLANK(F191),D191*B191,F191*D191*B191)))),0)</f>
        <v>0</v>
      </c>
    </row>
    <row r="192" spans="1:8" x14ac:dyDescent="0.2">
      <c r="A192" s="13"/>
      <c r="B192" s="28"/>
      <c r="C192" s="13"/>
      <c r="D192" s="13"/>
      <c r="E192" s="13"/>
      <c r="F192" s="13"/>
      <c r="G192" s="13"/>
      <c r="H192" s="25">
        <f t="shared" si="24"/>
        <v>0</v>
      </c>
    </row>
    <row r="193" spans="1:8" x14ac:dyDescent="0.2">
      <c r="A193" s="13"/>
      <c r="B193" s="28"/>
      <c r="C193" s="13"/>
      <c r="D193" s="13"/>
      <c r="E193" s="13"/>
      <c r="F193" s="13"/>
      <c r="G193" s="13"/>
      <c r="H193" s="25">
        <f t="shared" si="24"/>
        <v>0</v>
      </c>
    </row>
    <row r="194" spans="1:8" ht="16" thickBot="1" x14ac:dyDescent="0.25">
      <c r="A194" s="13"/>
      <c r="B194" s="28"/>
      <c r="C194" s="13"/>
      <c r="D194" s="13"/>
      <c r="E194" s="13"/>
      <c r="F194" s="13"/>
      <c r="G194" s="13"/>
      <c r="H194" s="25">
        <f t="shared" si="24"/>
        <v>0</v>
      </c>
    </row>
    <row r="195" spans="1:8" ht="16" thickTop="1" x14ac:dyDescent="0.2">
      <c r="A195" s="26" t="str">
        <f>+"Subtotal " &amp; A189</f>
        <v>Subtotal Equipment (Lease,Buy)</v>
      </c>
      <c r="B195" s="26"/>
      <c r="C195" s="26"/>
      <c r="D195" s="26"/>
      <c r="E195" s="26"/>
      <c r="F195" s="26"/>
      <c r="G195" s="26"/>
      <c r="H195" s="27">
        <f>SUBTOTAL(109,H190:H194)</f>
        <v>0</v>
      </c>
    </row>
    <row r="196" spans="1:8" ht="19" x14ac:dyDescent="0.25">
      <c r="A196" s="67" t="s">
        <v>57</v>
      </c>
      <c r="B196" s="67"/>
      <c r="C196" s="67"/>
      <c r="D196" s="67"/>
      <c r="E196" s="67"/>
      <c r="F196" s="67"/>
      <c r="G196" s="30"/>
      <c r="H196" s="31">
        <f>+SUM(H195,H188,H181,H174,H167,H160,H153)</f>
        <v>0</v>
      </c>
    </row>
    <row r="197" spans="1:8" ht="50" customHeight="1" x14ac:dyDescent="0.2">
      <c r="A197" s="70"/>
      <c r="B197" s="70"/>
      <c r="C197" s="70"/>
      <c r="D197" s="70"/>
      <c r="E197" s="70"/>
      <c r="F197" s="70"/>
      <c r="G197" s="70"/>
      <c r="H197" s="70"/>
    </row>
    <row r="198" spans="1:8" ht="24" x14ac:dyDescent="0.2">
      <c r="A198" s="80" t="s">
        <v>59</v>
      </c>
      <c r="B198" s="80"/>
      <c r="C198" s="80"/>
      <c r="D198" s="80"/>
      <c r="E198" s="80"/>
      <c r="F198" s="80"/>
      <c r="G198" s="80"/>
      <c r="H198" s="80"/>
    </row>
    <row r="199" spans="1:8" x14ac:dyDescent="0.2">
      <c r="A199" s="72" t="s">
        <v>60</v>
      </c>
      <c r="B199" s="72"/>
      <c r="C199" s="72"/>
      <c r="D199" s="72"/>
      <c r="E199" s="72"/>
      <c r="F199" s="72"/>
      <c r="G199" s="72"/>
      <c r="H199" s="72"/>
    </row>
    <row r="200" spans="1:8" x14ac:dyDescent="0.2">
      <c r="A200" t="s">
        <v>61</v>
      </c>
      <c r="B200" s="24"/>
      <c r="C200" s="74"/>
      <c r="D200" s="75"/>
      <c r="E200" s="75"/>
      <c r="F200" s="75"/>
      <c r="G200" s="76"/>
      <c r="H200" s="25">
        <f>+ROUND(IF(ISBLANK(B200),0,(IF(ISBLANK(D200),B200,IF(ISBLANK(F200),D200*B200,F200*D200*B200)))),0)</f>
        <v>0</v>
      </c>
    </row>
    <row r="201" spans="1:8" x14ac:dyDescent="0.2">
      <c r="A201" t="s">
        <v>62</v>
      </c>
      <c r="B201" s="24"/>
      <c r="C201" s="77"/>
      <c r="D201" s="78"/>
      <c r="E201" s="78"/>
      <c r="F201" s="78"/>
      <c r="G201" s="79"/>
      <c r="H201" s="25">
        <f t="shared" ref="H201" si="25">+ROUND(IF(ISBLANK(B201),0,(IF(ISBLANK(D201),B201,IF(ISBLANK(F201),D201*B201,F201*D201*B201)))),0)</f>
        <v>0</v>
      </c>
    </row>
    <row r="202" spans="1:8" ht="20" thickBot="1" x14ac:dyDescent="0.3">
      <c r="A202" s="73" t="s">
        <v>69</v>
      </c>
      <c r="B202" s="73"/>
      <c r="C202" s="73"/>
      <c r="D202" s="73"/>
      <c r="E202" s="73"/>
      <c r="F202" s="73"/>
      <c r="G202" s="29"/>
      <c r="H202" s="15">
        <f>SUM(H200:H201)</f>
        <v>0</v>
      </c>
    </row>
    <row r="203" spans="1:8" ht="50" customHeight="1" x14ac:dyDescent="0.2">
      <c r="A203" s="71"/>
      <c r="B203" s="71"/>
      <c r="C203" s="71"/>
      <c r="D203" s="71"/>
      <c r="E203" s="71"/>
      <c r="F203" s="71"/>
      <c r="G203" s="71"/>
      <c r="H203" s="71"/>
    </row>
    <row r="204" spans="1:8" ht="24" x14ac:dyDescent="0.2">
      <c r="A204" s="80" t="s">
        <v>63</v>
      </c>
      <c r="B204" s="80"/>
      <c r="C204" s="80"/>
      <c r="D204" s="80"/>
      <c r="E204" s="80"/>
      <c r="F204" s="80"/>
      <c r="G204" s="80"/>
      <c r="H204" s="80"/>
    </row>
    <row r="205" spans="1:8" x14ac:dyDescent="0.2">
      <c r="A205" s="72" t="s">
        <v>64</v>
      </c>
      <c r="B205" s="72"/>
      <c r="C205" s="72"/>
      <c r="D205" s="72"/>
      <c r="E205" s="72"/>
      <c r="F205" s="72"/>
      <c r="G205" s="72"/>
      <c r="H205" s="72"/>
    </row>
    <row r="206" spans="1:8" x14ac:dyDescent="0.2">
      <c r="A206" s="23"/>
      <c r="B206" s="24"/>
      <c r="C206" s="23"/>
      <c r="D206" s="23"/>
      <c r="E206" s="23"/>
      <c r="F206" s="23"/>
      <c r="G206" s="23"/>
      <c r="H206" s="25">
        <f>+ROUND(IF(ISBLANK(B206),0,(IF(ISBLANK(D206),B206,IF(ISBLANK(F206),D206*B206,F206*D206*B206)))),0)</f>
        <v>0</v>
      </c>
    </row>
    <row r="207" spans="1:8" ht="16" thickBot="1" x14ac:dyDescent="0.25">
      <c r="A207" s="23"/>
      <c r="B207" s="24"/>
      <c r="C207" s="23"/>
      <c r="D207" s="23"/>
      <c r="E207" s="23"/>
      <c r="F207" s="23"/>
      <c r="G207" s="23"/>
      <c r="H207" s="25">
        <f t="shared" ref="H207" si="26">+ROUND(IF(ISBLANK(B207),0,(IF(ISBLANK(D207),B207,IF(ISBLANK(F207),D207*B207,F207*D207*B207)))),0)</f>
        <v>0</v>
      </c>
    </row>
    <row r="208" spans="1:8" ht="16" thickTop="1" x14ac:dyDescent="0.2">
      <c r="A208" s="26" t="str">
        <f>+"Subtotal " &amp; A205</f>
        <v>Subtotal Equipment</v>
      </c>
      <c r="B208" s="26"/>
      <c r="C208" s="26"/>
      <c r="D208" s="26"/>
      <c r="E208" s="26"/>
      <c r="F208" s="26"/>
      <c r="G208" s="26"/>
      <c r="H208" s="27">
        <f>SUM(H206:H207)</f>
        <v>0</v>
      </c>
    </row>
    <row r="209" spans="1:8" x14ac:dyDescent="0.2">
      <c r="A209" s="68" t="s">
        <v>65</v>
      </c>
      <c r="B209" s="68"/>
      <c r="C209" s="68"/>
      <c r="D209" s="68"/>
      <c r="E209" s="68"/>
      <c r="F209" s="68"/>
      <c r="G209" s="68"/>
      <c r="H209" s="69"/>
    </row>
    <row r="210" spans="1:8" x14ac:dyDescent="0.2">
      <c r="A210" s="13"/>
      <c r="B210" s="24"/>
      <c r="C210" s="13"/>
      <c r="D210" s="13"/>
      <c r="E210" s="13"/>
      <c r="F210" s="13"/>
      <c r="G210" s="13"/>
      <c r="H210" s="25">
        <f>+ROUND(IF(ISBLANK(B210),0,(IF(ISBLANK(D210),B210,IF(ISBLANK(F210),D210*B210,F210*D210*B210)))),0)</f>
        <v>0</v>
      </c>
    </row>
    <row r="211" spans="1:8" ht="16" thickBot="1" x14ac:dyDescent="0.25">
      <c r="A211" s="13"/>
      <c r="B211" s="28"/>
      <c r="C211" s="13"/>
      <c r="D211" s="13"/>
      <c r="E211" s="13"/>
      <c r="F211" s="13"/>
      <c r="G211" s="13"/>
      <c r="H211" s="25">
        <f t="shared" ref="H211" si="27">+ROUND(IF(ISBLANK(B211),0,(IF(ISBLANK(D211),B211,IF(ISBLANK(F211),D211*B211,F211*D211*B211)))),0)</f>
        <v>0</v>
      </c>
    </row>
    <row r="212" spans="1:8" ht="16" thickTop="1" x14ac:dyDescent="0.2">
      <c r="A212" s="26" t="str">
        <f>+"Subtotal " &amp; A209</f>
        <v>Subtotal Software</v>
      </c>
      <c r="B212" s="26"/>
      <c r="C212" s="26"/>
      <c r="D212" s="26"/>
      <c r="E212" s="26"/>
      <c r="F212" s="26"/>
      <c r="G212" s="26"/>
      <c r="H212" s="27">
        <f>SUM(H210:H211)</f>
        <v>0</v>
      </c>
    </row>
    <row r="213" spans="1:8" x14ac:dyDescent="0.2">
      <c r="A213" s="68" t="s">
        <v>66</v>
      </c>
      <c r="B213" s="68"/>
      <c r="C213" s="68"/>
      <c r="D213" s="68"/>
      <c r="E213" s="68"/>
      <c r="F213" s="68"/>
      <c r="G213" s="68"/>
      <c r="H213" s="69"/>
    </row>
    <row r="214" spans="1:8" x14ac:dyDescent="0.2">
      <c r="A214" s="13"/>
      <c r="B214" s="28"/>
      <c r="C214" s="13"/>
      <c r="D214" s="13"/>
      <c r="E214" s="13"/>
      <c r="F214" s="13"/>
      <c r="G214" s="13"/>
      <c r="H214" s="25">
        <f>+ROUND(IF(ISBLANK(B214),0,(IF(ISBLANK(D214),B214,IF(ISBLANK(F214),D214*B214,F214*D214*B214)))),0)</f>
        <v>0</v>
      </c>
    </row>
    <row r="215" spans="1:8" ht="16" thickBot="1" x14ac:dyDescent="0.25">
      <c r="A215" s="13"/>
      <c r="B215" s="28"/>
      <c r="C215" s="13"/>
      <c r="D215" s="13"/>
      <c r="E215" s="13"/>
      <c r="F215" s="13"/>
      <c r="G215" s="13"/>
      <c r="H215" s="25">
        <f t="shared" ref="H215" si="28">+ROUND(IF(ISBLANK(B215),0,(IF(ISBLANK(D215),B215,IF(ISBLANK(F215),D215*B215,F215*D215*B215)))),0)</f>
        <v>0</v>
      </c>
    </row>
    <row r="216" spans="1:8" ht="16" thickTop="1" x14ac:dyDescent="0.2">
      <c r="A216" s="26" t="str">
        <f>+"Subtotal " &amp; A213</f>
        <v>Subtotal Services</v>
      </c>
      <c r="B216" s="26"/>
      <c r="C216" s="26"/>
      <c r="D216" s="26"/>
      <c r="E216" s="26"/>
      <c r="F216" s="26"/>
      <c r="G216" s="26"/>
      <c r="H216" s="27">
        <f>SUM(H214:H215)</f>
        <v>0</v>
      </c>
    </row>
    <row r="217" spans="1:8" x14ac:dyDescent="0.2">
      <c r="A217" s="68" t="s">
        <v>67</v>
      </c>
      <c r="B217" s="68"/>
      <c r="C217" s="68"/>
      <c r="D217" s="68"/>
      <c r="E217" s="68"/>
      <c r="F217" s="68"/>
      <c r="G217" s="68"/>
      <c r="H217" s="69"/>
    </row>
    <row r="218" spans="1:8" x14ac:dyDescent="0.2">
      <c r="A218" s="13"/>
      <c r="B218" s="28"/>
      <c r="C218" s="13"/>
      <c r="D218" s="13"/>
      <c r="E218" s="13"/>
      <c r="F218" s="13"/>
      <c r="G218" s="13"/>
      <c r="H218" s="25">
        <f>+ROUND(IF(ISBLANK(B218),0,(IF(ISBLANK(D218),B218,IF(ISBLANK(F218),D218*B218,F218*D218*B218)))),0)</f>
        <v>0</v>
      </c>
    </row>
    <row r="219" spans="1:8" x14ac:dyDescent="0.2">
      <c r="A219" s="13"/>
      <c r="B219" s="28"/>
      <c r="C219" s="13"/>
      <c r="D219" s="13"/>
      <c r="E219" s="13"/>
      <c r="F219" s="13"/>
      <c r="G219" s="13"/>
      <c r="H219" s="25">
        <f t="shared" ref="H219:H222" si="29">+ROUND(IF(ISBLANK(B219),0,(IF(ISBLANK(D219),B219,IF(ISBLANK(F219),D219*B219,F219*D219*B219)))),0)</f>
        <v>0</v>
      </c>
    </row>
    <row r="220" spans="1:8" x14ac:dyDescent="0.2">
      <c r="A220" s="13"/>
      <c r="B220" s="28"/>
      <c r="C220" s="13"/>
      <c r="D220" s="13"/>
      <c r="E220" s="13"/>
      <c r="F220" s="13"/>
      <c r="G220" s="13"/>
      <c r="H220" s="25">
        <f t="shared" si="29"/>
        <v>0</v>
      </c>
    </row>
    <row r="221" spans="1:8" x14ac:dyDescent="0.2">
      <c r="A221" s="13"/>
      <c r="B221" s="28"/>
      <c r="C221" s="13"/>
      <c r="D221" s="13"/>
      <c r="E221" s="13"/>
      <c r="F221" s="13"/>
      <c r="G221" s="13"/>
      <c r="H221" s="25">
        <f t="shared" si="29"/>
        <v>0</v>
      </c>
    </row>
    <row r="222" spans="1:8" ht="16" thickBot="1" x14ac:dyDescent="0.25">
      <c r="A222" s="13"/>
      <c r="B222" s="28"/>
      <c r="C222" s="13"/>
      <c r="D222" s="13"/>
      <c r="E222" s="13"/>
      <c r="F222" s="13"/>
      <c r="G222" s="13"/>
      <c r="H222" s="25">
        <f t="shared" si="29"/>
        <v>0</v>
      </c>
    </row>
    <row r="223" spans="1:8" ht="16" thickTop="1" x14ac:dyDescent="0.2">
      <c r="A223" s="26" t="str">
        <f>+"Subtotal " &amp; A217</f>
        <v>Subtotal Personnel</v>
      </c>
      <c r="B223" s="26"/>
      <c r="C223" s="26"/>
      <c r="D223" s="26"/>
      <c r="E223" s="26"/>
      <c r="F223" s="26"/>
      <c r="G223" s="26"/>
      <c r="H223" s="27">
        <f>SUM(H218:H222)</f>
        <v>0</v>
      </c>
    </row>
    <row r="224" spans="1:8" x14ac:dyDescent="0.2">
      <c r="A224" s="68" t="s">
        <v>68</v>
      </c>
      <c r="B224" s="68"/>
      <c r="C224" s="68"/>
      <c r="D224" s="68"/>
      <c r="E224" s="68"/>
      <c r="F224" s="68"/>
      <c r="G224" s="68"/>
      <c r="H224" s="69"/>
    </row>
    <row r="225" spans="1:8" x14ac:dyDescent="0.2">
      <c r="A225" s="13"/>
      <c r="B225" s="28"/>
      <c r="C225" s="13"/>
      <c r="D225" s="13"/>
      <c r="E225" s="13"/>
      <c r="F225" s="13"/>
      <c r="G225" s="13"/>
      <c r="H225" s="25">
        <f>+ROUND(IF(ISBLANK(B225),0,(IF(ISBLANK(D225),B225,IF(ISBLANK(F225),D225*B225,F225*D225*B225)))),0)</f>
        <v>0</v>
      </c>
    </row>
    <row r="226" spans="1:8" ht="16" thickBot="1" x14ac:dyDescent="0.25">
      <c r="A226" s="13"/>
      <c r="B226" s="28"/>
      <c r="C226" s="13"/>
      <c r="D226" s="13"/>
      <c r="E226" s="13"/>
      <c r="F226" s="13"/>
      <c r="G226" s="13"/>
      <c r="H226" s="25">
        <f t="shared" ref="H226" si="30">+ROUND(IF(ISBLANK(B226),0,(IF(ISBLANK(D226),B226,IF(ISBLANK(F226),D226*B226,F226*D226*B226)))),0)</f>
        <v>0</v>
      </c>
    </row>
    <row r="227" spans="1:8" ht="16" thickTop="1" x14ac:dyDescent="0.2">
      <c r="A227" s="26" t="s">
        <v>70</v>
      </c>
      <c r="B227" s="26"/>
      <c r="C227" s="26"/>
      <c r="D227" s="26"/>
      <c r="E227" s="26"/>
      <c r="F227" s="26"/>
      <c r="G227" s="26"/>
      <c r="H227" s="27">
        <f>SUM(H225:H226)</f>
        <v>0</v>
      </c>
    </row>
    <row r="228" spans="1:8" ht="19" x14ac:dyDescent="0.25">
      <c r="A228" s="67" t="s">
        <v>80</v>
      </c>
      <c r="B228" s="67"/>
      <c r="C228" s="67"/>
      <c r="D228" s="67"/>
      <c r="E228" s="67"/>
      <c r="F228" s="67"/>
      <c r="G228" s="30"/>
      <c r="H228" s="31">
        <f>SUM(H208,H212,H216,H223,H227)</f>
        <v>0</v>
      </c>
    </row>
  </sheetData>
  <sheetProtection formatColumns="0" formatRows="0" insertRows="0" deleteRows="0"/>
  <mergeCells count="48">
    <mergeCell ref="A17:F17"/>
    <mergeCell ref="A1:H1"/>
    <mergeCell ref="B2:D2"/>
    <mergeCell ref="F2:H2"/>
    <mergeCell ref="B3:D3"/>
    <mergeCell ref="A6:H6"/>
    <mergeCell ref="A88:H88"/>
    <mergeCell ref="A19:H19"/>
    <mergeCell ref="A28:F28"/>
    <mergeCell ref="A31:H31"/>
    <mergeCell ref="A32:H32"/>
    <mergeCell ref="A39:H39"/>
    <mergeCell ref="A46:H46"/>
    <mergeCell ref="A53:H53"/>
    <mergeCell ref="A60:H60"/>
    <mergeCell ref="A67:H67"/>
    <mergeCell ref="A74:H74"/>
    <mergeCell ref="A81:H81"/>
    <mergeCell ref="A161:H161"/>
    <mergeCell ref="A95:H95"/>
    <mergeCell ref="A102:H102"/>
    <mergeCell ref="A109:H109"/>
    <mergeCell ref="A116:H116"/>
    <mergeCell ref="A123:H123"/>
    <mergeCell ref="A130:H130"/>
    <mergeCell ref="A137:H137"/>
    <mergeCell ref="A144:F144"/>
    <mergeCell ref="A146:H146"/>
    <mergeCell ref="A147:H147"/>
    <mergeCell ref="A154:H154"/>
    <mergeCell ref="A168:H168"/>
    <mergeCell ref="A175:H175"/>
    <mergeCell ref="A182:H182"/>
    <mergeCell ref="A189:H189"/>
    <mergeCell ref="A196:F196"/>
    <mergeCell ref="A228:F228"/>
    <mergeCell ref="A213:H213"/>
    <mergeCell ref="A217:H217"/>
    <mergeCell ref="A224:H224"/>
    <mergeCell ref="A197:H197"/>
    <mergeCell ref="A203:H203"/>
    <mergeCell ref="A199:H199"/>
    <mergeCell ref="A202:F202"/>
    <mergeCell ref="C200:G201"/>
    <mergeCell ref="A204:H204"/>
    <mergeCell ref="A205:H205"/>
    <mergeCell ref="A209:H209"/>
    <mergeCell ref="A198:H198"/>
  </mergeCells>
  <pageMargins left="0.7" right="0.7" top="0.75" bottom="0.75" header="0.3" footer="0.3"/>
  <pageSetup scale="65" fitToHeight="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79B58-C5D3-A54F-981B-35980DC465F7}">
  <sheetPr>
    <pageSetUpPr fitToPage="1"/>
  </sheetPr>
  <dimension ref="A1:B105"/>
  <sheetViews>
    <sheetView showGridLines="0" zoomScale="120" zoomScaleNormal="120" workbookViewId="0">
      <selection activeCell="A100" sqref="A100:A105"/>
    </sheetView>
  </sheetViews>
  <sheetFormatPr baseColWidth="10" defaultColWidth="8.83203125" defaultRowHeight="15" x14ac:dyDescent="0.2"/>
  <cols>
    <col min="1" max="1" width="50.1640625" style="36" customWidth="1"/>
    <col min="2" max="2" width="62.1640625" customWidth="1"/>
  </cols>
  <sheetData>
    <row r="1" spans="1:2" s="51" customFormat="1" ht="21" thickBot="1" x14ac:dyDescent="0.25">
      <c r="A1" s="53" t="s">
        <v>74</v>
      </c>
      <c r="B1" s="52">
        <f>B25+B33+B41+B49+B57+B65+B73+B81+B89+B97+B105</f>
        <v>0</v>
      </c>
    </row>
    <row r="3" spans="1:2" ht="33" thickBot="1" x14ac:dyDescent="0.25">
      <c r="A3" s="36" t="s">
        <v>73</v>
      </c>
      <c r="B3" s="50"/>
    </row>
    <row r="5" spans="1:2" ht="30" customHeight="1" x14ac:dyDescent="0.2">
      <c r="A5" s="36" t="s">
        <v>72</v>
      </c>
      <c r="B5" s="49"/>
    </row>
    <row r="6" spans="1:2" x14ac:dyDescent="0.2">
      <c r="B6" s="48"/>
    </row>
    <row r="7" spans="1:2" x14ac:dyDescent="0.2">
      <c r="B7" s="48"/>
    </row>
    <row r="8" spans="1:2" x14ac:dyDescent="0.2">
      <c r="B8" s="48"/>
    </row>
    <row r="9" spans="1:2" x14ac:dyDescent="0.2">
      <c r="B9" s="48"/>
    </row>
    <row r="10" spans="1:2" x14ac:dyDescent="0.2">
      <c r="B10" s="48"/>
    </row>
    <row r="11" spans="1:2" ht="16" thickBot="1" x14ac:dyDescent="0.25">
      <c r="B11" s="47"/>
    </row>
    <row r="12" spans="1:2" x14ac:dyDescent="0.2">
      <c r="B12" s="46"/>
    </row>
    <row r="13" spans="1:2" x14ac:dyDescent="0.2">
      <c r="B13" s="45"/>
    </row>
    <row r="14" spans="1:2" x14ac:dyDescent="0.2">
      <c r="B14" s="45"/>
    </row>
    <row r="15" spans="1:2" x14ac:dyDescent="0.2">
      <c r="B15" s="45"/>
    </row>
    <row r="16" spans="1:2" x14ac:dyDescent="0.2">
      <c r="B16" s="45"/>
    </row>
    <row r="17" spans="1:2" ht="37.5" customHeight="1" x14ac:dyDescent="0.2">
      <c r="A17" s="88" t="s">
        <v>87</v>
      </c>
      <c r="B17" s="89"/>
    </row>
    <row r="19" spans="1:2" x14ac:dyDescent="0.2">
      <c r="A19" s="87" t="s">
        <v>71</v>
      </c>
      <c r="B19" s="87"/>
    </row>
    <row r="20" spans="1:2" ht="16" x14ac:dyDescent="0.2">
      <c r="A20" s="38" t="s">
        <v>92</v>
      </c>
      <c r="B20" s="42"/>
    </row>
    <row r="21" spans="1:2" ht="16" x14ac:dyDescent="0.2">
      <c r="A21" s="38" t="s">
        <v>91</v>
      </c>
      <c r="B21" s="42"/>
    </row>
    <row r="22" spans="1:2" ht="16" x14ac:dyDescent="0.2">
      <c r="A22" s="38" t="s">
        <v>96</v>
      </c>
      <c r="B22" s="41"/>
    </row>
    <row r="23" spans="1:2" ht="32" x14ac:dyDescent="0.2">
      <c r="A23" s="38" t="s">
        <v>93</v>
      </c>
      <c r="B23" s="41"/>
    </row>
    <row r="24" spans="1:2" ht="16" x14ac:dyDescent="0.2">
      <c r="A24" s="38" t="s">
        <v>94</v>
      </c>
      <c r="B24" s="39"/>
    </row>
    <row r="25" spans="1:2" ht="16" x14ac:dyDescent="0.2">
      <c r="A25" s="38" t="s">
        <v>95</v>
      </c>
      <c r="B25" s="37"/>
    </row>
    <row r="26" spans="1:2" s="43" customFormat="1" ht="16" thickBot="1" x14ac:dyDescent="0.25">
      <c r="A26" s="44"/>
    </row>
    <row r="27" spans="1:2" ht="15" customHeight="1" x14ac:dyDescent="0.2">
      <c r="A27" s="87" t="s">
        <v>71</v>
      </c>
      <c r="B27" s="87"/>
    </row>
    <row r="28" spans="1:2" ht="16" x14ac:dyDescent="0.2">
      <c r="A28" s="38" t="s">
        <v>92</v>
      </c>
      <c r="B28" s="42"/>
    </row>
    <row r="29" spans="1:2" ht="16" x14ac:dyDescent="0.2">
      <c r="A29" s="38" t="s">
        <v>91</v>
      </c>
      <c r="B29" s="42"/>
    </row>
    <row r="30" spans="1:2" ht="16" x14ac:dyDescent="0.2">
      <c r="A30" s="38" t="s">
        <v>96</v>
      </c>
      <c r="B30" s="41"/>
    </row>
    <row r="31" spans="1:2" ht="32" x14ac:dyDescent="0.2">
      <c r="A31" s="38" t="s">
        <v>93</v>
      </c>
      <c r="B31" s="41"/>
    </row>
    <row r="32" spans="1:2" ht="16" x14ac:dyDescent="0.2">
      <c r="A32" s="38" t="s">
        <v>94</v>
      </c>
      <c r="B32" s="39"/>
    </row>
    <row r="33" spans="1:2" ht="16" x14ac:dyDescent="0.2">
      <c r="A33" s="38" t="s">
        <v>95</v>
      </c>
      <c r="B33" s="37"/>
    </row>
    <row r="34" spans="1:2" s="43" customFormat="1" ht="16" thickBot="1" x14ac:dyDescent="0.25">
      <c r="A34" s="44"/>
    </row>
    <row r="35" spans="1:2" x14ac:dyDescent="0.2">
      <c r="A35" s="87" t="s">
        <v>71</v>
      </c>
      <c r="B35" s="87"/>
    </row>
    <row r="36" spans="1:2" ht="16" x14ac:dyDescent="0.2">
      <c r="A36" s="38" t="s">
        <v>92</v>
      </c>
      <c r="B36" s="42"/>
    </row>
    <row r="37" spans="1:2" ht="16" x14ac:dyDescent="0.2">
      <c r="A37" s="38" t="s">
        <v>91</v>
      </c>
      <c r="B37" s="42"/>
    </row>
    <row r="38" spans="1:2" ht="16" x14ac:dyDescent="0.2">
      <c r="A38" s="38" t="s">
        <v>96</v>
      </c>
      <c r="B38" s="41"/>
    </row>
    <row r="39" spans="1:2" ht="32" x14ac:dyDescent="0.2">
      <c r="A39" s="38" t="s">
        <v>93</v>
      </c>
      <c r="B39" s="41"/>
    </row>
    <row r="40" spans="1:2" ht="16" x14ac:dyDescent="0.2">
      <c r="A40" s="38" t="s">
        <v>94</v>
      </c>
      <c r="B40" s="39"/>
    </row>
    <row r="41" spans="1:2" ht="16" x14ac:dyDescent="0.2">
      <c r="A41" s="38" t="s">
        <v>95</v>
      </c>
      <c r="B41" s="37"/>
    </row>
    <row r="42" spans="1:2" s="43" customFormat="1" ht="16" thickBot="1" x14ac:dyDescent="0.25">
      <c r="A42" s="44"/>
    </row>
    <row r="43" spans="1:2" x14ac:dyDescent="0.2">
      <c r="A43" s="87" t="s">
        <v>71</v>
      </c>
      <c r="B43" s="87"/>
    </row>
    <row r="44" spans="1:2" ht="16" x14ac:dyDescent="0.2">
      <c r="A44" s="38" t="s">
        <v>92</v>
      </c>
      <c r="B44" s="42"/>
    </row>
    <row r="45" spans="1:2" ht="16" x14ac:dyDescent="0.2">
      <c r="A45" s="38" t="s">
        <v>91</v>
      </c>
      <c r="B45" s="42"/>
    </row>
    <row r="46" spans="1:2" ht="16" x14ac:dyDescent="0.2">
      <c r="A46" s="38" t="s">
        <v>96</v>
      </c>
      <c r="B46" s="41"/>
    </row>
    <row r="47" spans="1:2" ht="32" x14ac:dyDescent="0.2">
      <c r="A47" s="38" t="s">
        <v>93</v>
      </c>
      <c r="B47" s="41"/>
    </row>
    <row r="48" spans="1:2" ht="16" x14ac:dyDescent="0.2">
      <c r="A48" s="38" t="s">
        <v>94</v>
      </c>
      <c r="B48" s="39"/>
    </row>
    <row r="49" spans="1:2" ht="16" x14ac:dyDescent="0.2">
      <c r="A49" s="38" t="s">
        <v>95</v>
      </c>
      <c r="B49" s="37"/>
    </row>
    <row r="50" spans="1:2" s="43" customFormat="1" ht="16" thickBot="1" x14ac:dyDescent="0.25">
      <c r="A50" s="44"/>
    </row>
    <row r="51" spans="1:2" x14ac:dyDescent="0.2">
      <c r="A51" s="87" t="s">
        <v>71</v>
      </c>
      <c r="B51" s="87"/>
    </row>
    <row r="52" spans="1:2" ht="16" x14ac:dyDescent="0.2">
      <c r="A52" s="38" t="s">
        <v>92</v>
      </c>
      <c r="B52" s="42"/>
    </row>
    <row r="53" spans="1:2" ht="16" x14ac:dyDescent="0.2">
      <c r="A53" s="38" t="s">
        <v>91</v>
      </c>
      <c r="B53" s="42"/>
    </row>
    <row r="54" spans="1:2" ht="16" x14ac:dyDescent="0.2">
      <c r="A54" s="38" t="s">
        <v>96</v>
      </c>
      <c r="B54" s="41"/>
    </row>
    <row r="55" spans="1:2" ht="32" x14ac:dyDescent="0.2">
      <c r="A55" s="38" t="s">
        <v>93</v>
      </c>
      <c r="B55" s="41"/>
    </row>
    <row r="56" spans="1:2" ht="16" x14ac:dyDescent="0.2">
      <c r="A56" s="38" t="s">
        <v>94</v>
      </c>
      <c r="B56" s="39"/>
    </row>
    <row r="57" spans="1:2" ht="16" x14ac:dyDescent="0.2">
      <c r="A57" s="38" t="s">
        <v>95</v>
      </c>
      <c r="B57" s="37"/>
    </row>
    <row r="58" spans="1:2" s="43" customFormat="1" ht="16" thickBot="1" x14ac:dyDescent="0.25">
      <c r="A58" s="44"/>
    </row>
    <row r="59" spans="1:2" x14ac:dyDescent="0.2">
      <c r="A59" s="87" t="s">
        <v>71</v>
      </c>
      <c r="B59" s="87"/>
    </row>
    <row r="60" spans="1:2" ht="16" x14ac:dyDescent="0.2">
      <c r="A60" s="38" t="s">
        <v>92</v>
      </c>
      <c r="B60" s="42"/>
    </row>
    <row r="61" spans="1:2" ht="16" x14ac:dyDescent="0.2">
      <c r="A61" s="38" t="s">
        <v>91</v>
      </c>
      <c r="B61" s="42"/>
    </row>
    <row r="62" spans="1:2" ht="16" x14ac:dyDescent="0.2">
      <c r="A62" s="38" t="s">
        <v>96</v>
      </c>
      <c r="B62" s="41"/>
    </row>
    <row r="63" spans="1:2" ht="32" x14ac:dyDescent="0.2">
      <c r="A63" s="38" t="s">
        <v>93</v>
      </c>
      <c r="B63" s="41"/>
    </row>
    <row r="64" spans="1:2" ht="16" x14ac:dyDescent="0.2">
      <c r="A64" s="38" t="s">
        <v>94</v>
      </c>
      <c r="B64" s="39"/>
    </row>
    <row r="65" spans="1:2" ht="16" x14ac:dyDescent="0.2">
      <c r="A65" s="38" t="s">
        <v>95</v>
      </c>
      <c r="B65" s="37"/>
    </row>
    <row r="66" spans="1:2" s="43" customFormat="1" ht="16" thickBot="1" x14ac:dyDescent="0.25">
      <c r="A66" s="44"/>
    </row>
    <row r="67" spans="1:2" x14ac:dyDescent="0.2">
      <c r="A67" s="87" t="s">
        <v>71</v>
      </c>
      <c r="B67" s="87"/>
    </row>
    <row r="68" spans="1:2" ht="16" x14ac:dyDescent="0.2">
      <c r="A68" s="38" t="s">
        <v>92</v>
      </c>
      <c r="B68" s="42"/>
    </row>
    <row r="69" spans="1:2" ht="16" x14ac:dyDescent="0.2">
      <c r="A69" s="38" t="s">
        <v>91</v>
      </c>
      <c r="B69" s="42"/>
    </row>
    <row r="70" spans="1:2" ht="16" x14ac:dyDescent="0.2">
      <c r="A70" s="38" t="s">
        <v>96</v>
      </c>
      <c r="B70" s="41"/>
    </row>
    <row r="71" spans="1:2" ht="32" x14ac:dyDescent="0.2">
      <c r="A71" s="38" t="s">
        <v>93</v>
      </c>
      <c r="B71" s="41"/>
    </row>
    <row r="72" spans="1:2" ht="16" x14ac:dyDescent="0.2">
      <c r="A72" s="38" t="s">
        <v>94</v>
      </c>
      <c r="B72" s="39"/>
    </row>
    <row r="73" spans="1:2" ht="16" x14ac:dyDescent="0.2">
      <c r="A73" s="38" t="s">
        <v>95</v>
      </c>
      <c r="B73" s="37"/>
    </row>
    <row r="74" spans="1:2" s="43" customFormat="1" ht="16" thickBot="1" x14ac:dyDescent="0.25">
      <c r="A74" s="44"/>
    </row>
    <row r="75" spans="1:2" x14ac:dyDescent="0.2">
      <c r="A75" s="87" t="s">
        <v>71</v>
      </c>
      <c r="B75" s="87"/>
    </row>
    <row r="76" spans="1:2" ht="16" x14ac:dyDescent="0.2">
      <c r="A76" s="38" t="s">
        <v>92</v>
      </c>
      <c r="B76" s="42"/>
    </row>
    <row r="77" spans="1:2" ht="16" x14ac:dyDescent="0.2">
      <c r="A77" s="38" t="s">
        <v>91</v>
      </c>
      <c r="B77" s="42"/>
    </row>
    <row r="78" spans="1:2" ht="16" x14ac:dyDescent="0.2">
      <c r="A78" s="38" t="s">
        <v>96</v>
      </c>
      <c r="B78" s="41"/>
    </row>
    <row r="79" spans="1:2" ht="32" x14ac:dyDescent="0.2">
      <c r="A79" s="38" t="s">
        <v>93</v>
      </c>
      <c r="B79" s="41"/>
    </row>
    <row r="80" spans="1:2" ht="16" x14ac:dyDescent="0.2">
      <c r="A80" s="38" t="s">
        <v>94</v>
      </c>
      <c r="B80" s="39"/>
    </row>
    <row r="81" spans="1:2" ht="16" x14ac:dyDescent="0.2">
      <c r="A81" s="38" t="s">
        <v>95</v>
      </c>
      <c r="B81" s="37"/>
    </row>
    <row r="82" spans="1:2" s="43" customFormat="1" ht="16" thickBot="1" x14ac:dyDescent="0.25">
      <c r="A82" s="44"/>
    </row>
    <row r="83" spans="1:2" x14ac:dyDescent="0.2">
      <c r="A83" s="87" t="s">
        <v>71</v>
      </c>
      <c r="B83" s="87"/>
    </row>
    <row r="84" spans="1:2" ht="16" x14ac:dyDescent="0.2">
      <c r="A84" s="38" t="s">
        <v>92</v>
      </c>
      <c r="B84" s="42"/>
    </row>
    <row r="85" spans="1:2" ht="16" x14ac:dyDescent="0.2">
      <c r="A85" s="38" t="s">
        <v>91</v>
      </c>
      <c r="B85" s="42"/>
    </row>
    <row r="86" spans="1:2" ht="16" x14ac:dyDescent="0.2">
      <c r="A86" s="38" t="s">
        <v>96</v>
      </c>
      <c r="B86" s="41"/>
    </row>
    <row r="87" spans="1:2" ht="32" x14ac:dyDescent="0.2">
      <c r="A87" s="38" t="s">
        <v>93</v>
      </c>
      <c r="B87" s="41"/>
    </row>
    <row r="88" spans="1:2" ht="16" x14ac:dyDescent="0.2">
      <c r="A88" s="38" t="s">
        <v>94</v>
      </c>
      <c r="B88" s="39"/>
    </row>
    <row r="89" spans="1:2" ht="16" x14ac:dyDescent="0.2">
      <c r="A89" s="38" t="s">
        <v>95</v>
      </c>
      <c r="B89" s="37"/>
    </row>
    <row r="90" spans="1:2" s="43" customFormat="1" ht="16" thickBot="1" x14ac:dyDescent="0.25">
      <c r="A90" s="44"/>
    </row>
    <row r="91" spans="1:2" x14ac:dyDescent="0.2">
      <c r="A91" s="87" t="s">
        <v>71</v>
      </c>
      <c r="B91" s="87"/>
    </row>
    <row r="92" spans="1:2" ht="16" x14ac:dyDescent="0.2">
      <c r="A92" s="38" t="s">
        <v>92</v>
      </c>
      <c r="B92" s="42"/>
    </row>
    <row r="93" spans="1:2" ht="16" x14ac:dyDescent="0.2">
      <c r="A93" s="38" t="s">
        <v>91</v>
      </c>
      <c r="B93" s="42"/>
    </row>
    <row r="94" spans="1:2" ht="16" x14ac:dyDescent="0.2">
      <c r="A94" s="38" t="s">
        <v>96</v>
      </c>
      <c r="B94" s="41"/>
    </row>
    <row r="95" spans="1:2" ht="32" x14ac:dyDescent="0.2">
      <c r="A95" s="38" t="s">
        <v>93</v>
      </c>
      <c r="B95" s="41"/>
    </row>
    <row r="96" spans="1:2" ht="16" x14ac:dyDescent="0.2">
      <c r="A96" s="38" t="s">
        <v>94</v>
      </c>
      <c r="B96" s="39"/>
    </row>
    <row r="97" spans="1:2" ht="16" x14ac:dyDescent="0.2">
      <c r="A97" s="38" t="s">
        <v>95</v>
      </c>
      <c r="B97" s="37"/>
    </row>
    <row r="98" spans="1:2" s="43" customFormat="1" ht="16" thickBot="1" x14ac:dyDescent="0.25">
      <c r="A98" s="44"/>
    </row>
    <row r="99" spans="1:2" x14ac:dyDescent="0.2">
      <c r="A99" s="87" t="s">
        <v>71</v>
      </c>
      <c r="B99" s="87"/>
    </row>
    <row r="100" spans="1:2" ht="16" x14ac:dyDescent="0.2">
      <c r="A100" s="38" t="s">
        <v>92</v>
      </c>
      <c r="B100" s="42"/>
    </row>
    <row r="101" spans="1:2" ht="16" x14ac:dyDescent="0.2">
      <c r="A101" s="38" t="s">
        <v>91</v>
      </c>
      <c r="B101" s="42"/>
    </row>
    <row r="102" spans="1:2" ht="16" x14ac:dyDescent="0.2">
      <c r="A102" s="38" t="s">
        <v>96</v>
      </c>
      <c r="B102" s="41"/>
    </row>
    <row r="103" spans="1:2" ht="32" x14ac:dyDescent="0.2">
      <c r="A103" s="38" t="s">
        <v>93</v>
      </c>
      <c r="B103" s="40"/>
    </row>
    <row r="104" spans="1:2" ht="16" x14ac:dyDescent="0.2">
      <c r="A104" s="38" t="s">
        <v>94</v>
      </c>
      <c r="B104" s="39"/>
    </row>
    <row r="105" spans="1:2" ht="16" x14ac:dyDescent="0.2">
      <c r="A105" s="38" t="s">
        <v>95</v>
      </c>
      <c r="B105" s="37"/>
    </row>
  </sheetData>
  <sheetProtection formatCells="0" formatColumns="0" formatRows="0" selectLockedCells="1"/>
  <mergeCells count="12">
    <mergeCell ref="A91:B91"/>
    <mergeCell ref="A99:B99"/>
    <mergeCell ref="A17:B17"/>
    <mergeCell ref="A59:B59"/>
    <mergeCell ref="A19:B19"/>
    <mergeCell ref="A27:B27"/>
    <mergeCell ref="A35:B35"/>
    <mergeCell ref="A43:B43"/>
    <mergeCell ref="A51:B51"/>
    <mergeCell ref="A67:B67"/>
    <mergeCell ref="A75:B75"/>
    <mergeCell ref="A83:B83"/>
  </mergeCells>
  <dataValidations count="1">
    <dataValidation type="list" allowBlank="1" showInputMessage="1" showErrorMessage="1" sqref="B3" xr:uid="{00000000-0002-0000-0300-000000000000}">
      <formula1>"Yes,No"</formula1>
    </dataValidation>
  </dataValidations>
  <pageMargins left="0.7" right="0.7" top="0.75" bottom="0.75" header="0.3" footer="0.3"/>
  <pageSetup scale="82" fitToHeight="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3A89-4860-4D4E-86F7-032AD1E70F96}">
  <dimension ref="A1:D19"/>
  <sheetViews>
    <sheetView zoomScaleNormal="100" workbookViewId="0">
      <selection activeCell="A2" sqref="A2"/>
    </sheetView>
  </sheetViews>
  <sheetFormatPr baseColWidth="10" defaultColWidth="8.83203125" defaultRowHeight="15" x14ac:dyDescent="0.2"/>
  <cols>
    <col min="1" max="1" width="24.33203125" customWidth="1"/>
    <col min="2" max="2" width="53.33203125" customWidth="1"/>
    <col min="3" max="5" width="0" hidden="1" customWidth="1"/>
    <col min="257" max="257" width="18.6640625" bestFit="1" customWidth="1"/>
    <col min="258" max="258" width="48.5" customWidth="1"/>
    <col min="513" max="513" width="18.6640625" bestFit="1" customWidth="1"/>
    <col min="514" max="514" width="48.5" customWidth="1"/>
    <col min="769" max="769" width="18.6640625" bestFit="1" customWidth="1"/>
    <col min="770" max="770" width="48.5" customWidth="1"/>
    <col min="1025" max="1025" width="18.6640625" bestFit="1" customWidth="1"/>
    <col min="1026" max="1026" width="48.5" customWidth="1"/>
    <col min="1281" max="1281" width="18.6640625" bestFit="1" customWidth="1"/>
    <col min="1282" max="1282" width="48.5" customWidth="1"/>
    <col min="1537" max="1537" width="18.6640625" bestFit="1" customWidth="1"/>
    <col min="1538" max="1538" width="48.5" customWidth="1"/>
    <col min="1793" max="1793" width="18.6640625" bestFit="1" customWidth="1"/>
    <col min="1794" max="1794" width="48.5" customWidth="1"/>
    <col min="2049" max="2049" width="18.6640625" bestFit="1" customWidth="1"/>
    <col min="2050" max="2050" width="48.5" customWidth="1"/>
    <col min="2305" max="2305" width="18.6640625" bestFit="1" customWidth="1"/>
    <col min="2306" max="2306" width="48.5" customWidth="1"/>
    <col min="2561" max="2561" width="18.6640625" bestFit="1" customWidth="1"/>
    <col min="2562" max="2562" width="48.5" customWidth="1"/>
    <col min="2817" max="2817" width="18.6640625" bestFit="1" customWidth="1"/>
    <col min="2818" max="2818" width="48.5" customWidth="1"/>
    <col min="3073" max="3073" width="18.6640625" bestFit="1" customWidth="1"/>
    <col min="3074" max="3074" width="48.5" customWidth="1"/>
    <col min="3329" max="3329" width="18.6640625" bestFit="1" customWidth="1"/>
    <col min="3330" max="3330" width="48.5" customWidth="1"/>
    <col min="3585" max="3585" width="18.6640625" bestFit="1" customWidth="1"/>
    <col min="3586" max="3586" width="48.5" customWidth="1"/>
    <col min="3841" max="3841" width="18.6640625" bestFit="1" customWidth="1"/>
    <col min="3842" max="3842" width="48.5" customWidth="1"/>
    <col min="4097" max="4097" width="18.6640625" bestFit="1" customWidth="1"/>
    <col min="4098" max="4098" width="48.5" customWidth="1"/>
    <col min="4353" max="4353" width="18.6640625" bestFit="1" customWidth="1"/>
    <col min="4354" max="4354" width="48.5" customWidth="1"/>
    <col min="4609" max="4609" width="18.6640625" bestFit="1" customWidth="1"/>
    <col min="4610" max="4610" width="48.5" customWidth="1"/>
    <col min="4865" max="4865" width="18.6640625" bestFit="1" customWidth="1"/>
    <col min="4866" max="4866" width="48.5" customWidth="1"/>
    <col min="5121" max="5121" width="18.6640625" bestFit="1" customWidth="1"/>
    <col min="5122" max="5122" width="48.5" customWidth="1"/>
    <col min="5377" max="5377" width="18.6640625" bestFit="1" customWidth="1"/>
    <col min="5378" max="5378" width="48.5" customWidth="1"/>
    <col min="5633" max="5633" width="18.6640625" bestFit="1" customWidth="1"/>
    <col min="5634" max="5634" width="48.5" customWidth="1"/>
    <col min="5889" max="5889" width="18.6640625" bestFit="1" customWidth="1"/>
    <col min="5890" max="5890" width="48.5" customWidth="1"/>
    <col min="6145" max="6145" width="18.6640625" bestFit="1" customWidth="1"/>
    <col min="6146" max="6146" width="48.5" customWidth="1"/>
    <col min="6401" max="6401" width="18.6640625" bestFit="1" customWidth="1"/>
    <col min="6402" max="6402" width="48.5" customWidth="1"/>
    <col min="6657" max="6657" width="18.6640625" bestFit="1" customWidth="1"/>
    <col min="6658" max="6658" width="48.5" customWidth="1"/>
    <col min="6913" max="6913" width="18.6640625" bestFit="1" customWidth="1"/>
    <col min="6914" max="6914" width="48.5" customWidth="1"/>
    <col min="7169" max="7169" width="18.6640625" bestFit="1" customWidth="1"/>
    <col min="7170" max="7170" width="48.5" customWidth="1"/>
    <col min="7425" max="7425" width="18.6640625" bestFit="1" customWidth="1"/>
    <col min="7426" max="7426" width="48.5" customWidth="1"/>
    <col min="7681" max="7681" width="18.6640625" bestFit="1" customWidth="1"/>
    <col min="7682" max="7682" width="48.5" customWidth="1"/>
    <col min="7937" max="7937" width="18.6640625" bestFit="1" customWidth="1"/>
    <col min="7938" max="7938" width="48.5" customWidth="1"/>
    <col min="8193" max="8193" width="18.6640625" bestFit="1" customWidth="1"/>
    <col min="8194" max="8194" width="48.5" customWidth="1"/>
    <col min="8449" max="8449" width="18.6640625" bestFit="1" customWidth="1"/>
    <col min="8450" max="8450" width="48.5" customWidth="1"/>
    <col min="8705" max="8705" width="18.6640625" bestFit="1" customWidth="1"/>
    <col min="8706" max="8706" width="48.5" customWidth="1"/>
    <col min="8961" max="8961" width="18.6640625" bestFit="1" customWidth="1"/>
    <col min="8962" max="8962" width="48.5" customWidth="1"/>
    <col min="9217" max="9217" width="18.6640625" bestFit="1" customWidth="1"/>
    <col min="9218" max="9218" width="48.5" customWidth="1"/>
    <col min="9473" max="9473" width="18.6640625" bestFit="1" customWidth="1"/>
    <col min="9474" max="9474" width="48.5" customWidth="1"/>
    <col min="9729" max="9729" width="18.6640625" bestFit="1" customWidth="1"/>
    <col min="9730" max="9730" width="48.5" customWidth="1"/>
    <col min="9985" max="9985" width="18.6640625" bestFit="1" customWidth="1"/>
    <col min="9986" max="9986" width="48.5" customWidth="1"/>
    <col min="10241" max="10241" width="18.6640625" bestFit="1" customWidth="1"/>
    <col min="10242" max="10242" width="48.5" customWidth="1"/>
    <col min="10497" max="10497" width="18.6640625" bestFit="1" customWidth="1"/>
    <col min="10498" max="10498" width="48.5" customWidth="1"/>
    <col min="10753" max="10753" width="18.6640625" bestFit="1" customWidth="1"/>
    <col min="10754" max="10754" width="48.5" customWidth="1"/>
    <col min="11009" max="11009" width="18.6640625" bestFit="1" customWidth="1"/>
    <col min="11010" max="11010" width="48.5" customWidth="1"/>
    <col min="11265" max="11265" width="18.6640625" bestFit="1" customWidth="1"/>
    <col min="11266" max="11266" width="48.5" customWidth="1"/>
    <col min="11521" max="11521" width="18.6640625" bestFit="1" customWidth="1"/>
    <col min="11522" max="11522" width="48.5" customWidth="1"/>
    <col min="11777" max="11777" width="18.6640625" bestFit="1" customWidth="1"/>
    <col min="11778" max="11778" width="48.5" customWidth="1"/>
    <col min="12033" max="12033" width="18.6640625" bestFit="1" customWidth="1"/>
    <col min="12034" max="12034" width="48.5" customWidth="1"/>
    <col min="12289" max="12289" width="18.6640625" bestFit="1" customWidth="1"/>
    <col min="12290" max="12290" width="48.5" customWidth="1"/>
    <col min="12545" max="12545" width="18.6640625" bestFit="1" customWidth="1"/>
    <col min="12546" max="12546" width="48.5" customWidth="1"/>
    <col min="12801" max="12801" width="18.6640625" bestFit="1" customWidth="1"/>
    <col min="12802" max="12802" width="48.5" customWidth="1"/>
    <col min="13057" max="13057" width="18.6640625" bestFit="1" customWidth="1"/>
    <col min="13058" max="13058" width="48.5" customWidth="1"/>
    <col min="13313" max="13313" width="18.6640625" bestFit="1" customWidth="1"/>
    <col min="13314" max="13314" width="48.5" customWidth="1"/>
    <col min="13569" max="13569" width="18.6640625" bestFit="1" customWidth="1"/>
    <col min="13570" max="13570" width="48.5" customWidth="1"/>
    <col min="13825" max="13825" width="18.6640625" bestFit="1" customWidth="1"/>
    <col min="13826" max="13826" width="48.5" customWidth="1"/>
    <col min="14081" max="14081" width="18.6640625" bestFit="1" customWidth="1"/>
    <col min="14082" max="14082" width="48.5" customWidth="1"/>
    <col min="14337" max="14337" width="18.6640625" bestFit="1" customWidth="1"/>
    <col min="14338" max="14338" width="48.5" customWidth="1"/>
    <col min="14593" max="14593" width="18.6640625" bestFit="1" customWidth="1"/>
    <col min="14594" max="14594" width="48.5" customWidth="1"/>
    <col min="14849" max="14849" width="18.6640625" bestFit="1" customWidth="1"/>
    <col min="14850" max="14850" width="48.5" customWidth="1"/>
    <col min="15105" max="15105" width="18.6640625" bestFit="1" customWidth="1"/>
    <col min="15106" max="15106" width="48.5" customWidth="1"/>
    <col min="15361" max="15361" width="18.6640625" bestFit="1" customWidth="1"/>
    <col min="15362" max="15362" width="48.5" customWidth="1"/>
    <col min="15617" max="15617" width="18.6640625" bestFit="1" customWidth="1"/>
    <col min="15618" max="15618" width="48.5" customWidth="1"/>
    <col min="15873" max="15873" width="18.6640625" bestFit="1" customWidth="1"/>
    <col min="15874" max="15874" width="48.5" customWidth="1"/>
    <col min="16129" max="16129" width="18.6640625" bestFit="1" customWidth="1"/>
    <col min="16130" max="16130" width="48.5" customWidth="1"/>
  </cols>
  <sheetData>
    <row r="1" spans="1:4" s="54" customFormat="1" ht="56.25" customHeight="1" x14ac:dyDescent="0.2">
      <c r="A1" s="90" t="s">
        <v>90</v>
      </c>
      <c r="B1" s="90"/>
    </row>
    <row r="2" spans="1:4" x14ac:dyDescent="0.2">
      <c r="A2" s="55" t="s">
        <v>0</v>
      </c>
      <c r="B2" s="56" cm="1">
        <f t="array" ref="B2:D2">'Budget Detail'!B2:D2</f>
        <v>0</v>
      </c>
      <c r="C2">
        <v>0</v>
      </c>
      <c r="D2">
        <v>0</v>
      </c>
    </row>
    <row r="3" spans="1:4" x14ac:dyDescent="0.2">
      <c r="A3" s="55" t="s">
        <v>1</v>
      </c>
      <c r="B3" s="56" cm="1">
        <f t="array" ref="B3:D3">'Budget Detail'!B3:D3</f>
        <v>0</v>
      </c>
      <c r="C3">
        <v>0</v>
      </c>
      <c r="D3">
        <v>0</v>
      </c>
    </row>
    <row r="4" spans="1:4" x14ac:dyDescent="0.2">
      <c r="A4" s="35" t="s">
        <v>75</v>
      </c>
      <c r="B4" s="57" t="s">
        <v>7</v>
      </c>
    </row>
    <row r="5" spans="1:4" x14ac:dyDescent="0.2">
      <c r="A5" s="55" t="s">
        <v>8</v>
      </c>
      <c r="B5" s="58">
        <f>'Budget Detail'!H17</f>
        <v>0</v>
      </c>
    </row>
    <row r="6" spans="1:4" x14ac:dyDescent="0.2">
      <c r="A6" s="55" t="s">
        <v>24</v>
      </c>
      <c r="B6" s="58">
        <f>'Budget Detail'!H28</f>
        <v>0</v>
      </c>
    </row>
    <row r="7" spans="1:4" x14ac:dyDescent="0.2">
      <c r="A7" s="55" t="s">
        <v>26</v>
      </c>
      <c r="B7" s="58">
        <f>'Budget Detail'!H144</f>
        <v>157000</v>
      </c>
    </row>
    <row r="8" spans="1:4" x14ac:dyDescent="0.2">
      <c r="A8" s="55" t="s">
        <v>49</v>
      </c>
      <c r="B8" s="58">
        <f>'Budget Detail'!H196</f>
        <v>0</v>
      </c>
    </row>
    <row r="9" spans="1:4" x14ac:dyDescent="0.2">
      <c r="A9" s="55" t="s">
        <v>59</v>
      </c>
      <c r="B9" s="58">
        <f>'Budget Detail'!H202</f>
        <v>0</v>
      </c>
    </row>
    <row r="10" spans="1:4" x14ac:dyDescent="0.2">
      <c r="A10" s="55" t="s">
        <v>63</v>
      </c>
      <c r="B10" s="22">
        <f>'Budget Detail'!H228</f>
        <v>0</v>
      </c>
    </row>
    <row r="11" spans="1:4" x14ac:dyDescent="0.2">
      <c r="A11" s="55" t="s">
        <v>83</v>
      </c>
      <c r="B11" s="22"/>
    </row>
    <row r="12" spans="1:4" x14ac:dyDescent="0.2">
      <c r="A12" s="55" t="s">
        <v>76</v>
      </c>
      <c r="B12" s="59">
        <f>SUBTOTAL(109,B5:B11)</f>
        <v>157000</v>
      </c>
    </row>
    <row r="13" spans="1:4" x14ac:dyDescent="0.2">
      <c r="A13" t="s">
        <v>77</v>
      </c>
      <c r="B13" s="22">
        <f>'Match Detail'!B1</f>
        <v>0</v>
      </c>
    </row>
    <row r="14" spans="1:4" x14ac:dyDescent="0.2">
      <c r="A14" t="s">
        <v>7</v>
      </c>
      <c r="B14" s="22">
        <f>B12+B13</f>
        <v>157000</v>
      </c>
    </row>
    <row r="15" spans="1:4" x14ac:dyDescent="0.2">
      <c r="B15" s="22"/>
    </row>
    <row r="16" spans="1:4" x14ac:dyDescent="0.2">
      <c r="A16" s="60" t="s">
        <v>78</v>
      </c>
      <c r="B16" s="61"/>
      <c r="C16" s="61"/>
    </row>
    <row r="17" spans="1:3" x14ac:dyDescent="0.2">
      <c r="A17" s="60" t="s">
        <v>79</v>
      </c>
      <c r="B17" s="60"/>
      <c r="C17" s="61"/>
    </row>
    <row r="18" spans="1:3" x14ac:dyDescent="0.2">
      <c r="A18" s="91" t="s">
        <v>88</v>
      </c>
      <c r="B18" s="91"/>
      <c r="C18" s="61"/>
    </row>
    <row r="19" spans="1:3" ht="31.5" customHeight="1" x14ac:dyDescent="0.2">
      <c r="A19" s="92" t="s">
        <v>89</v>
      </c>
      <c r="B19" s="92"/>
      <c r="C19" s="92"/>
    </row>
  </sheetData>
  <mergeCells count="3">
    <mergeCell ref="A1:B1"/>
    <mergeCell ref="A18:B18"/>
    <mergeCell ref="A19:C19"/>
  </mergeCells>
  <dataValidations count="1">
    <dataValidation type="list" allowBlank="1" showInputMessage="1" showErrorMessage="1" sqref="C16:C18 B16" xr:uid="{90AD6C94-18B5-FD4E-9D56-D44DA8688A17}">
      <formula1>"Yes,No"</formula1>
    </dataValidation>
  </dataValidation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Budget Detail</vt:lpstr>
      <vt:lpstr>Match Detail</vt:lpstr>
      <vt:lpstr>Budget Summary</vt:lpstr>
      <vt:lpstr>'Budget Detail'!Print_Area</vt:lpstr>
      <vt:lpstr>'Match Detail'!Print_Area</vt:lpstr>
      <vt:lpstr>'Budget Detail'!Print_Titles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Brandi Scott</dc:creator>
  <cp:lastModifiedBy>Brandi Scott</cp:lastModifiedBy>
  <dcterms:created xsi:type="dcterms:W3CDTF">2025-12-05T16:52:51Z</dcterms:created>
  <dcterms:modified xsi:type="dcterms:W3CDTF">2026-06-26T21:37:27Z</dcterms:modified>
</cp:coreProperties>
</file>